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 Руководители\2 зам по УМР\8 Учебная часть\1 УЧЕБНЫЕ ПЛАНЫ\2026-2027 учебные планы\1 курс\2026-2030  1 курс база 9 классов\"/>
    </mc:Choice>
  </mc:AlternateContent>
  <xr:revisionPtr revIDLastSave="0" documentId="13_ncr:1_{AB194C83-F03B-491A-A42A-CFAF7A74F0F1}" xr6:coauthVersionLast="47" xr6:coauthVersionMax="47" xr10:uidLastSave="{00000000-0000-0000-0000-000000000000}"/>
  <bookViews>
    <workbookView xWindow="-120" yWindow="-120" windowWidth="29040" windowHeight="15840" activeTab="3" xr2:uid="{C11D6FC1-5E89-4732-AF13-1351205E28D1}"/>
  </bookViews>
  <sheets>
    <sheet name="Бюджет" sheetId="12" r:id="rId1"/>
    <sheet name="КУГ" sheetId="11" r:id="rId2"/>
    <sheet name="Титул" sheetId="2" r:id="rId3"/>
    <sheet name="Учебный план" sheetId="10" r:id="rId4"/>
  </sheets>
  <definedNames>
    <definedName name="_xlnm.Print_Area" localSheetId="0">Бюджет!$A$1:$BC$21</definedName>
    <definedName name="_xlnm.Print_Area" localSheetId="1">КУГ!$A$1:$BC$35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0" i="10" l="1"/>
  <c r="AC50" i="10" s="1"/>
  <c r="AA49" i="10"/>
  <c r="AC49" i="10" s="1"/>
  <c r="AA61" i="10"/>
  <c r="AC61" i="10" s="1"/>
  <c r="AA60" i="10"/>
  <c r="AC60" i="10" s="1"/>
  <c r="AA59" i="10"/>
  <c r="AC59" i="10" s="1"/>
  <c r="AA58" i="10"/>
  <c r="AC58" i="10" s="1"/>
  <c r="AA57" i="10"/>
  <c r="AC57" i="10" s="1"/>
  <c r="AA56" i="10"/>
  <c r="AC56" i="10" s="1"/>
  <c r="AA53" i="10"/>
  <c r="AC53" i="10" s="1"/>
  <c r="AA68" i="10"/>
  <c r="AC68" i="10" s="1"/>
  <c r="AA67" i="10"/>
  <c r="AC67" i="10" s="1"/>
  <c r="AA64" i="10"/>
  <c r="AC64" i="10" s="1"/>
  <c r="AA74" i="10"/>
  <c r="AC74" i="10" s="1"/>
  <c r="AA79" i="10"/>
  <c r="AC79" i="10" s="1"/>
  <c r="AM79" i="10"/>
  <c r="AO79" i="10" s="1"/>
  <c r="AM74" i="10"/>
  <c r="AO74" i="10" s="1"/>
  <c r="AM68" i="10"/>
  <c r="AO68" i="10" s="1"/>
  <c r="AM67" i="10"/>
  <c r="AO67" i="10" s="1"/>
  <c r="AM64" i="10"/>
  <c r="AO64" i="10" s="1"/>
  <c r="AO54" i="10" s="1"/>
  <c r="AO55" i="10" s="1"/>
  <c r="AM61" i="10"/>
  <c r="AO61" i="10" s="1"/>
  <c r="AM60" i="10"/>
  <c r="AO60" i="10" s="1"/>
  <c r="AM59" i="10"/>
  <c r="AO59" i="10" s="1"/>
  <c r="AM58" i="10"/>
  <c r="AO58" i="10" s="1"/>
  <c r="AM57" i="10"/>
  <c r="AO57" i="10" s="1"/>
  <c r="AM56" i="10"/>
  <c r="AO56" i="10" s="1"/>
  <c r="AM53" i="10"/>
  <c r="AO53" i="10" s="1"/>
  <c r="AM50" i="10"/>
  <c r="AO50" i="10" s="1"/>
  <c r="AO49" i="10"/>
  <c r="AM49" i="10"/>
  <c r="AM54" i="10"/>
  <c r="AM55" i="10" s="1"/>
  <c r="AN54" i="10"/>
  <c r="AN55" i="10" s="1"/>
  <c r="AP54" i="10"/>
  <c r="AP55" i="10" s="1"/>
  <c r="AQ54" i="10"/>
  <c r="AQ55" i="10" s="1"/>
  <c r="AR54" i="10"/>
  <c r="AR55" i="10" s="1"/>
  <c r="AS54" i="10"/>
  <c r="AS55" i="10" s="1"/>
  <c r="AT54" i="10"/>
  <c r="AT55" i="10" s="1"/>
  <c r="AU54" i="10"/>
  <c r="AU55" i="10" s="1"/>
  <c r="AV54" i="10"/>
  <c r="AV55" i="10" s="1"/>
  <c r="AW54" i="10"/>
  <c r="AW55" i="10" s="1"/>
  <c r="AX54" i="10"/>
  <c r="Z54" i="10"/>
  <c r="AA54" i="10"/>
  <c r="AB54" i="10"/>
  <c r="AD54" i="10"/>
  <c r="AE54" i="10"/>
  <c r="AF54" i="10"/>
  <c r="AG54" i="10"/>
  <c r="AG55" i="10" s="1"/>
  <c r="AH54" i="10"/>
  <c r="AI54" i="10"/>
  <c r="AJ54" i="10"/>
  <c r="AK54" i="10"/>
  <c r="AL54" i="10"/>
  <c r="Z55" i="10"/>
  <c r="AA55" i="10"/>
  <c r="AB55" i="10"/>
  <c r="AD55" i="10"/>
  <c r="AE55" i="10"/>
  <c r="AF55" i="10"/>
  <c r="AH55" i="10"/>
  <c r="AI55" i="10"/>
  <c r="AJ55" i="10"/>
  <c r="AK55" i="10"/>
  <c r="AL55" i="10"/>
  <c r="O57" i="10"/>
  <c r="P57" i="10"/>
  <c r="Q57" i="10"/>
  <c r="R57" i="10"/>
  <c r="S57" i="10"/>
  <c r="T57" i="10"/>
  <c r="U57" i="10"/>
  <c r="V57" i="10"/>
  <c r="W57" i="10"/>
  <c r="X57" i="10"/>
  <c r="Y57" i="10"/>
  <c r="O58" i="10"/>
  <c r="P58" i="10"/>
  <c r="Q58" i="10"/>
  <c r="R58" i="10"/>
  <c r="S58" i="10"/>
  <c r="T58" i="10"/>
  <c r="U58" i="10"/>
  <c r="V58" i="10"/>
  <c r="W58" i="10"/>
  <c r="X58" i="10"/>
  <c r="Y58" i="10"/>
  <c r="O59" i="10"/>
  <c r="P59" i="10"/>
  <c r="Q59" i="10"/>
  <c r="R59" i="10"/>
  <c r="S59" i="10"/>
  <c r="T59" i="10"/>
  <c r="U59" i="10"/>
  <c r="V59" i="10"/>
  <c r="W59" i="10"/>
  <c r="X59" i="10"/>
  <c r="Y59" i="10"/>
  <c r="O60" i="10"/>
  <c r="P60" i="10"/>
  <c r="Q60" i="10"/>
  <c r="R60" i="10"/>
  <c r="S60" i="10"/>
  <c r="T60" i="10"/>
  <c r="U60" i="10"/>
  <c r="V60" i="10"/>
  <c r="W60" i="10"/>
  <c r="X60" i="10"/>
  <c r="Y60" i="10"/>
  <c r="Y62" i="10"/>
  <c r="X62" i="10"/>
  <c r="W62" i="10"/>
  <c r="V62" i="10"/>
  <c r="U62" i="10"/>
  <c r="T62" i="10"/>
  <c r="S62" i="10"/>
  <c r="R62" i="10"/>
  <c r="Q62" i="10"/>
  <c r="P62" i="10"/>
  <c r="O62" i="10"/>
  <c r="N54" i="10"/>
  <c r="N55" i="10" s="1"/>
  <c r="P54" i="10"/>
  <c r="P55" i="10" s="1"/>
  <c r="Q54" i="10"/>
  <c r="Q55" i="10" s="1"/>
  <c r="R54" i="10"/>
  <c r="R55" i="10" s="1"/>
  <c r="S54" i="10"/>
  <c r="S55" i="10" s="1"/>
  <c r="T54" i="10"/>
  <c r="T55" i="10" s="1"/>
  <c r="U54" i="10"/>
  <c r="U55" i="10" s="1"/>
  <c r="V54" i="10"/>
  <c r="V55" i="10" s="1"/>
  <c r="W54" i="10"/>
  <c r="W55" i="10" s="1"/>
  <c r="Y54" i="10"/>
  <c r="Y55" i="10" s="1"/>
  <c r="M54" i="10"/>
  <c r="M55" i="10" s="1"/>
  <c r="M48" i="10"/>
  <c r="M47" i="10"/>
  <c r="DR57" i="10"/>
  <c r="DR58" i="10"/>
  <c r="DR59" i="10"/>
  <c r="DR60" i="10"/>
  <c r="DR61" i="10"/>
  <c r="DR62" i="10"/>
  <c r="DS57" i="10"/>
  <c r="DS58" i="10"/>
  <c r="DS59" i="10"/>
  <c r="DS60" i="10"/>
  <c r="DS61" i="10"/>
  <c r="DS62" i="10"/>
  <c r="AM25" i="10"/>
  <c r="AO25" i="10" s="1"/>
  <c r="AA25" i="10"/>
  <c r="AC25" i="10" s="1"/>
  <c r="Q25" i="10" s="1"/>
  <c r="Y25" i="10"/>
  <c r="X25" i="10"/>
  <c r="W25" i="10"/>
  <c r="V25" i="10"/>
  <c r="U25" i="10"/>
  <c r="T25" i="10"/>
  <c r="S25" i="10"/>
  <c r="R25" i="10"/>
  <c r="P25" i="10"/>
  <c r="O25" i="10"/>
  <c r="AM24" i="10"/>
  <c r="Y24" i="10"/>
  <c r="X24" i="10"/>
  <c r="W24" i="10"/>
  <c r="V24" i="10"/>
  <c r="U24" i="10"/>
  <c r="T24" i="10"/>
  <c r="S24" i="10"/>
  <c r="R24" i="10"/>
  <c r="Q24" i="10"/>
  <c r="P24" i="10"/>
  <c r="AM22" i="10"/>
  <c r="AO22" i="10" s="1"/>
  <c r="Q22" i="10" s="1"/>
  <c r="Y22" i="10"/>
  <c r="X22" i="10"/>
  <c r="W22" i="10"/>
  <c r="V22" i="10"/>
  <c r="U22" i="10"/>
  <c r="T22" i="10"/>
  <c r="S22" i="10"/>
  <c r="R22" i="10"/>
  <c r="P22" i="10"/>
  <c r="O22" i="10"/>
  <c r="AM21" i="10"/>
  <c r="AO21" i="10" s="1"/>
  <c r="AA21" i="10"/>
  <c r="Y21" i="10"/>
  <c r="X21" i="10"/>
  <c r="W21" i="10"/>
  <c r="V21" i="10"/>
  <c r="U21" i="10"/>
  <c r="T21" i="10"/>
  <c r="S21" i="10"/>
  <c r="R21" i="10"/>
  <c r="P21" i="10"/>
  <c r="AA20" i="10"/>
  <c r="AC20" i="10" s="1"/>
  <c r="Q20" i="10" s="1"/>
  <c r="Y20" i="10"/>
  <c r="X20" i="10"/>
  <c r="W20" i="10"/>
  <c r="V20" i="10"/>
  <c r="U20" i="10"/>
  <c r="T20" i="10"/>
  <c r="S20" i="10"/>
  <c r="R20" i="10"/>
  <c r="P20" i="10"/>
  <c r="O20" i="10"/>
  <c r="AM19" i="10"/>
  <c r="AO19" i="10" s="1"/>
  <c r="AA19" i="10"/>
  <c r="Y19" i="10"/>
  <c r="X19" i="10"/>
  <c r="W19" i="10"/>
  <c r="V19" i="10"/>
  <c r="U19" i="10"/>
  <c r="T19" i="10"/>
  <c r="S19" i="10"/>
  <c r="R19" i="10"/>
  <c r="P19" i="10"/>
  <c r="AM18" i="10"/>
  <c r="AO18" i="10" s="1"/>
  <c r="AA18" i="10"/>
  <c r="Y18" i="10"/>
  <c r="X18" i="10"/>
  <c r="W18" i="10"/>
  <c r="V18" i="10"/>
  <c r="U18" i="10"/>
  <c r="T18" i="10"/>
  <c r="S18" i="10"/>
  <c r="R18" i="10"/>
  <c r="P18" i="10"/>
  <c r="AM17" i="10"/>
  <c r="Y17" i="10"/>
  <c r="X17" i="10"/>
  <c r="W17" i="10"/>
  <c r="V17" i="10"/>
  <c r="U17" i="10"/>
  <c r="T17" i="10"/>
  <c r="S17" i="10"/>
  <c r="R17" i="10"/>
  <c r="P17" i="10"/>
  <c r="AA16" i="10"/>
  <c r="Y16" i="10"/>
  <c r="X16" i="10"/>
  <c r="W16" i="10"/>
  <c r="V16" i="10"/>
  <c r="U16" i="10"/>
  <c r="T16" i="10"/>
  <c r="S16" i="10"/>
  <c r="R16" i="10"/>
  <c r="P16" i="10"/>
  <c r="AM15" i="10"/>
  <c r="AO15" i="10" s="1"/>
  <c r="AA15" i="10"/>
  <c r="AC15" i="10" s="1"/>
  <c r="Q15" i="10" s="1"/>
  <c r="Y15" i="10"/>
  <c r="X15" i="10"/>
  <c r="W15" i="10"/>
  <c r="V15" i="10"/>
  <c r="U15" i="10"/>
  <c r="T15" i="10"/>
  <c r="S15" i="10"/>
  <c r="R15" i="10"/>
  <c r="P15" i="10"/>
  <c r="O15" i="10"/>
  <c r="AM14" i="10"/>
  <c r="AO14" i="10" s="1"/>
  <c r="AA14" i="10"/>
  <c r="Y14" i="10"/>
  <c r="X14" i="10"/>
  <c r="W14" i="10"/>
  <c r="V14" i="10"/>
  <c r="U14" i="10"/>
  <c r="T14" i="10"/>
  <c r="S14" i="10"/>
  <c r="R14" i="10"/>
  <c r="P14" i="10"/>
  <c r="AM13" i="10"/>
  <c r="AO13" i="10" s="1"/>
  <c r="AA13" i="10"/>
  <c r="Y13" i="10"/>
  <c r="X13" i="10"/>
  <c r="W13" i="10"/>
  <c r="V13" i="10"/>
  <c r="U13" i="10"/>
  <c r="T13" i="10"/>
  <c r="S13" i="10"/>
  <c r="R13" i="10"/>
  <c r="P13" i="10"/>
  <c r="AM12" i="10"/>
  <c r="AA12" i="10"/>
  <c r="AC12" i="10" s="1"/>
  <c r="Y12" i="10"/>
  <c r="X12" i="10"/>
  <c r="W12" i="10"/>
  <c r="V12" i="10"/>
  <c r="U12" i="10"/>
  <c r="T12" i="10"/>
  <c r="S12" i="10"/>
  <c r="R12" i="10"/>
  <c r="P12" i="10"/>
  <c r="C10" i="10"/>
  <c r="L10" i="10"/>
  <c r="P10" i="10"/>
  <c r="R10" i="10"/>
  <c r="S10" i="10"/>
  <c r="T10" i="10"/>
  <c r="U10" i="10"/>
  <c r="V10" i="10"/>
  <c r="W10" i="10"/>
  <c r="X10" i="10"/>
  <c r="Y10" i="10"/>
  <c r="AA10" i="10"/>
  <c r="C11" i="10"/>
  <c r="L11" i="10"/>
  <c r="P11" i="10"/>
  <c r="R11" i="10"/>
  <c r="S11" i="10"/>
  <c r="T11" i="10"/>
  <c r="U11" i="10"/>
  <c r="V11" i="10"/>
  <c r="W11" i="10"/>
  <c r="X11" i="10"/>
  <c r="Y11" i="10"/>
  <c r="AM11" i="10"/>
  <c r="C12" i="10"/>
  <c r="L12" i="10"/>
  <c r="C13" i="10"/>
  <c r="L13" i="10"/>
  <c r="C14" i="10"/>
  <c r="L14" i="10"/>
  <c r="C15" i="10"/>
  <c r="L15" i="10"/>
  <c r="C16" i="10"/>
  <c r="L16" i="10"/>
  <c r="C17" i="10"/>
  <c r="L17" i="10"/>
  <c r="C18" i="10"/>
  <c r="L18" i="10"/>
  <c r="C19" i="10"/>
  <c r="L19" i="10"/>
  <c r="C20" i="10"/>
  <c r="L20" i="10"/>
  <c r="C21" i="10"/>
  <c r="L21" i="10"/>
  <c r="C22" i="10"/>
  <c r="L22" i="10"/>
  <c r="CH84" i="10"/>
  <c r="BV84" i="10"/>
  <c r="L80" i="10"/>
  <c r="L75" i="10"/>
  <c r="L76" i="10"/>
  <c r="L77" i="10"/>
  <c r="L78" i="10"/>
  <c r="L79" i="10"/>
  <c r="M72" i="10"/>
  <c r="M73" i="10" s="1"/>
  <c r="N72" i="10"/>
  <c r="N73" i="10" s="1"/>
  <c r="L68" i="10"/>
  <c r="L69" i="10"/>
  <c r="L70" i="10"/>
  <c r="L71" i="10"/>
  <c r="M65" i="10"/>
  <c r="M66" i="10" s="1"/>
  <c r="N65" i="10"/>
  <c r="N66" i="10" s="1"/>
  <c r="L61" i="10"/>
  <c r="L63" i="10"/>
  <c r="L64" i="10"/>
  <c r="L53" i="10"/>
  <c r="L50" i="10"/>
  <c r="L51" i="10"/>
  <c r="L52" i="10"/>
  <c r="DP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N73" i="10"/>
  <c r="AO73" i="10"/>
  <c r="AP73" i="10"/>
  <c r="AQ73" i="10"/>
  <c r="AR73" i="10"/>
  <c r="AS73" i="10"/>
  <c r="AT73" i="10"/>
  <c r="AU73" i="10"/>
  <c r="AV73" i="10"/>
  <c r="AW73" i="10"/>
  <c r="DH73" i="10"/>
  <c r="DI73" i="10"/>
  <c r="DJ73" i="10"/>
  <c r="DK73" i="10"/>
  <c r="DL73" i="10"/>
  <c r="DM73" i="10"/>
  <c r="BW74" i="10"/>
  <c r="L49" i="10"/>
  <c r="AC54" i="10" l="1"/>
  <c r="AC55" i="10" s="1"/>
  <c r="AO17" i="10"/>
  <c r="Q17" i="10" s="1"/>
  <c r="O17" i="10"/>
  <c r="AO24" i="10"/>
  <c r="O24" i="10"/>
  <c r="AC18" i="10"/>
  <c r="Q18" i="10" s="1"/>
  <c r="O18" i="10"/>
  <c r="AC16" i="10"/>
  <c r="Q16" i="10" s="1"/>
  <c r="O16" i="10"/>
  <c r="AC21" i="10"/>
  <c r="Q21" i="10" s="1"/>
  <c r="O21" i="10"/>
  <c r="AC19" i="10"/>
  <c r="Q19" i="10" s="1"/>
  <c r="O19" i="10"/>
  <c r="AO12" i="10"/>
  <c r="Q12" i="10" s="1"/>
  <c r="O12" i="10"/>
  <c r="O14" i="10"/>
  <c r="AC14" i="10"/>
  <c r="Q14" i="10" s="1"/>
  <c r="O13" i="10"/>
  <c r="AC13" i="10"/>
  <c r="Q13" i="10" s="1"/>
  <c r="O10" i="10"/>
  <c r="AC10" i="10"/>
  <c r="Q10" i="10" s="1"/>
  <c r="O11" i="10"/>
  <c r="AO11" i="10"/>
  <c r="Q11" i="10" s="1"/>
  <c r="CF72" i="10"/>
  <c r="CF73" i="10" s="1"/>
  <c r="BT72" i="10"/>
  <c r="BT73" i="10" s="1"/>
  <c r="M84" i="10" l="1"/>
  <c r="M85" i="10" s="1"/>
  <c r="C76" i="10"/>
  <c r="C77" i="10"/>
  <c r="DR77" i="10"/>
  <c r="DS77" i="10" s="1"/>
  <c r="DR76" i="10"/>
  <c r="DS76" i="10" s="1"/>
  <c r="Z84" i="10"/>
  <c r="AA84" i="10"/>
  <c r="AB84" i="10"/>
  <c r="AC84" i="10"/>
  <c r="AD84" i="10"/>
  <c r="AE84" i="10"/>
  <c r="AF84" i="10"/>
  <c r="AG84" i="10"/>
  <c r="AH84" i="10"/>
  <c r="AI84" i="10"/>
  <c r="AJ84" i="10"/>
  <c r="AK84" i="10"/>
  <c r="AL84" i="10"/>
  <c r="AM84" i="10"/>
  <c r="AN84" i="10"/>
  <c r="AO84" i="10"/>
  <c r="AP84" i="10"/>
  <c r="AQ84" i="10"/>
  <c r="AR84" i="10"/>
  <c r="AS84" i="10"/>
  <c r="AT84" i="10"/>
  <c r="AU84" i="10"/>
  <c r="AV84" i="10"/>
  <c r="AW84" i="10"/>
  <c r="AX84" i="10"/>
  <c r="AZ84" i="10"/>
  <c r="BA84" i="10"/>
  <c r="BB84" i="10"/>
  <c r="BC84" i="10"/>
  <c r="BD84" i="10"/>
  <c r="BE84" i="10"/>
  <c r="BF84" i="10"/>
  <c r="BG84" i="10"/>
  <c r="BH84" i="10"/>
  <c r="BI84" i="10"/>
  <c r="BJ84" i="10"/>
  <c r="BL84" i="10"/>
  <c r="BM84" i="10"/>
  <c r="BN84" i="10"/>
  <c r="BO84" i="10"/>
  <c r="BP84" i="10"/>
  <c r="BQ84" i="10"/>
  <c r="BR84" i="10"/>
  <c r="BS84" i="10"/>
  <c r="BT84" i="10"/>
  <c r="BU84" i="10"/>
  <c r="BX84" i="10"/>
  <c r="BZ84" i="10"/>
  <c r="CA84" i="10"/>
  <c r="CB84" i="10"/>
  <c r="CC84" i="10"/>
  <c r="CD84" i="10"/>
  <c r="CE84" i="10"/>
  <c r="CF84" i="10"/>
  <c r="CG84" i="10"/>
  <c r="CJ84" i="10"/>
  <c r="CK84" i="10"/>
  <c r="CL84" i="10"/>
  <c r="CM84" i="10"/>
  <c r="CN84" i="10"/>
  <c r="CO84" i="10"/>
  <c r="CP84" i="10"/>
  <c r="CQ84" i="10"/>
  <c r="CR84" i="10"/>
  <c r="CS84" i="10"/>
  <c r="CT84" i="10"/>
  <c r="CV84" i="10"/>
  <c r="CW84" i="10"/>
  <c r="CX84" i="10"/>
  <c r="CY84" i="10"/>
  <c r="CZ84" i="10"/>
  <c r="DA84" i="10"/>
  <c r="DB84" i="10"/>
  <c r="DC84" i="10"/>
  <c r="DD84" i="10"/>
  <c r="DE84" i="10"/>
  <c r="DF84" i="10"/>
  <c r="DH84" i="10"/>
  <c r="DI84" i="10"/>
  <c r="DJ84" i="10"/>
  <c r="DK84" i="10"/>
  <c r="DL84" i="10"/>
  <c r="DM84" i="10"/>
  <c r="DN84" i="10"/>
  <c r="DO84" i="10"/>
  <c r="DP84" i="10"/>
  <c r="DQ84" i="10"/>
  <c r="N84" i="10"/>
  <c r="Y77" i="10"/>
  <c r="X77" i="10"/>
  <c r="W77" i="10"/>
  <c r="V77" i="10"/>
  <c r="U77" i="10"/>
  <c r="T77" i="10"/>
  <c r="S77" i="10"/>
  <c r="R77" i="10"/>
  <c r="Q77" i="10"/>
  <c r="P77" i="10"/>
  <c r="O77" i="10"/>
  <c r="Y76" i="10"/>
  <c r="X76" i="10"/>
  <c r="W76" i="10"/>
  <c r="V76" i="10"/>
  <c r="U76" i="10"/>
  <c r="T76" i="10"/>
  <c r="S76" i="10"/>
  <c r="R76" i="10"/>
  <c r="Q76" i="10"/>
  <c r="P76" i="10"/>
  <c r="O76" i="10"/>
  <c r="C43" i="10"/>
  <c r="L43" i="10"/>
  <c r="P43" i="10"/>
  <c r="R43" i="10"/>
  <c r="S43" i="10"/>
  <c r="T43" i="10"/>
  <c r="U43" i="10"/>
  <c r="V43" i="10"/>
  <c r="W43" i="10"/>
  <c r="X43" i="10"/>
  <c r="Y43" i="10"/>
  <c r="AA43" i="10"/>
  <c r="AC43" i="10" s="1"/>
  <c r="AM43" i="10"/>
  <c r="AO43" i="10" s="1"/>
  <c r="AY43" i="10"/>
  <c r="BA43" i="10" s="1"/>
  <c r="BK43" i="10"/>
  <c r="BM43" i="10" s="1"/>
  <c r="BW43" i="10"/>
  <c r="BY43" i="10" s="1"/>
  <c r="CI43" i="10"/>
  <c r="CK43" i="10"/>
  <c r="CU43" i="10"/>
  <c r="CW43" i="10" s="1"/>
  <c r="DG43" i="10"/>
  <c r="DI43" i="10" s="1"/>
  <c r="C44" i="10"/>
  <c r="L44" i="10"/>
  <c r="P44" i="10"/>
  <c r="R44" i="10"/>
  <c r="S44" i="10"/>
  <c r="T44" i="10"/>
  <c r="U44" i="10"/>
  <c r="V44" i="10"/>
  <c r="W44" i="10"/>
  <c r="X44" i="10"/>
  <c r="Y44" i="10"/>
  <c r="AA44" i="10"/>
  <c r="AC44" i="10" s="1"/>
  <c r="AM44" i="10"/>
  <c r="AO44" i="10" s="1"/>
  <c r="BK44" i="10"/>
  <c r="BM44" i="10" s="1"/>
  <c r="BW44" i="10"/>
  <c r="BY44" i="10" s="1"/>
  <c r="CI44" i="10"/>
  <c r="CK44" i="10" s="1"/>
  <c r="CU44" i="10"/>
  <c r="CW44" i="10" s="1"/>
  <c r="DG44" i="10"/>
  <c r="DI44" i="10" s="1"/>
  <c r="C25" i="10"/>
  <c r="C24" i="10"/>
  <c r="C32" i="10"/>
  <c r="C31" i="10"/>
  <c r="C30" i="10"/>
  <c r="C29" i="10"/>
  <c r="C28" i="10"/>
  <c r="C27" i="10"/>
  <c r="C79" i="10"/>
  <c r="C78" i="10"/>
  <c r="C75" i="10"/>
  <c r="C74" i="10"/>
  <c r="C71" i="10"/>
  <c r="C70" i="10"/>
  <c r="C69" i="10"/>
  <c r="C68" i="10"/>
  <c r="C67" i="10"/>
  <c r="C64" i="10"/>
  <c r="C63" i="10"/>
  <c r="C61" i="10"/>
  <c r="C56" i="10"/>
  <c r="C53" i="10"/>
  <c r="C52" i="10"/>
  <c r="C51" i="10"/>
  <c r="C50" i="10"/>
  <c r="C49" i="10"/>
  <c r="C45" i="10"/>
  <c r="C42" i="10"/>
  <c r="C41" i="10"/>
  <c r="C40" i="10"/>
  <c r="C39" i="10"/>
  <c r="C38" i="10"/>
  <c r="C37" i="10"/>
  <c r="C36" i="10"/>
  <c r="C35" i="10"/>
  <c r="C34" i="10"/>
  <c r="DR44" i="10"/>
  <c r="Z48" i="10"/>
  <c r="Z47" i="10" s="1"/>
  <c r="Z46" i="10" s="1"/>
  <c r="AA48" i="10"/>
  <c r="AA47" i="10" s="1"/>
  <c r="AA46" i="10" s="1"/>
  <c r="AB48" i="10"/>
  <c r="AB47" i="10" s="1"/>
  <c r="AB46" i="10" s="1"/>
  <c r="AC48" i="10"/>
  <c r="AC47" i="10" s="1"/>
  <c r="AC46" i="10" s="1"/>
  <c r="AD48" i="10"/>
  <c r="AD47" i="10" s="1"/>
  <c r="AD46" i="10" s="1"/>
  <c r="AE48" i="10"/>
  <c r="AE47" i="10" s="1"/>
  <c r="AE46" i="10" s="1"/>
  <c r="AF48" i="10"/>
  <c r="AF47" i="10" s="1"/>
  <c r="AF46" i="10" s="1"/>
  <c r="AG48" i="10"/>
  <c r="AG47" i="10" s="1"/>
  <c r="AG46" i="10" s="1"/>
  <c r="AH48" i="10"/>
  <c r="AH47" i="10" s="1"/>
  <c r="AH46" i="10" s="1"/>
  <c r="AI48" i="10"/>
  <c r="AI47" i="10" s="1"/>
  <c r="AI46" i="10" s="1"/>
  <c r="AJ48" i="10"/>
  <c r="AJ47" i="10" s="1"/>
  <c r="AJ46" i="10" s="1"/>
  <c r="AK48" i="10"/>
  <c r="AK47" i="10" s="1"/>
  <c r="AK46" i="10" s="1"/>
  <c r="AL48" i="10"/>
  <c r="AL47" i="10" s="1"/>
  <c r="AL46" i="10" s="1"/>
  <c r="AM48" i="10"/>
  <c r="AM47" i="10" s="1"/>
  <c r="AM46" i="10" s="1"/>
  <c r="AN48" i="10"/>
  <c r="AN47" i="10" s="1"/>
  <c r="AN46" i="10" s="1"/>
  <c r="AO48" i="10"/>
  <c r="AO47" i="10" s="1"/>
  <c r="AO46" i="10" s="1"/>
  <c r="AP48" i="10"/>
  <c r="AP47" i="10" s="1"/>
  <c r="AP46" i="10" s="1"/>
  <c r="AQ48" i="10"/>
  <c r="AQ47" i="10" s="1"/>
  <c r="AQ46" i="10" s="1"/>
  <c r="AR48" i="10"/>
  <c r="AR47" i="10" s="1"/>
  <c r="AR46" i="10" s="1"/>
  <c r="AS48" i="10"/>
  <c r="AS47" i="10" s="1"/>
  <c r="AS46" i="10" s="1"/>
  <c r="AT48" i="10"/>
  <c r="AT47" i="10" s="1"/>
  <c r="AT46" i="10" s="1"/>
  <c r="AU48" i="10"/>
  <c r="AU47" i="10" s="1"/>
  <c r="AU46" i="10" s="1"/>
  <c r="AV48" i="10"/>
  <c r="AV47" i="10" s="1"/>
  <c r="AV46" i="10" s="1"/>
  <c r="AW48" i="10"/>
  <c r="AW47" i="10" s="1"/>
  <c r="AW46" i="10" s="1"/>
  <c r="AM35" i="10"/>
  <c r="AO35" i="10" s="1"/>
  <c r="AM36" i="10"/>
  <c r="AO36" i="10" s="1"/>
  <c r="AM37" i="10"/>
  <c r="AO37" i="10" s="1"/>
  <c r="AM38" i="10"/>
  <c r="AO38" i="10" s="1"/>
  <c r="AM39" i="10"/>
  <c r="AO39" i="10" s="1"/>
  <c r="AM40" i="10"/>
  <c r="AO40" i="10" s="1"/>
  <c r="AM41" i="10"/>
  <c r="AO41" i="10" s="1"/>
  <c r="AM42" i="10"/>
  <c r="AO42" i="10" s="1"/>
  <c r="AM45" i="10"/>
  <c r="AO45" i="10" s="1"/>
  <c r="AM34" i="10"/>
  <c r="AO34" i="10" s="1"/>
  <c r="AA35" i="10"/>
  <c r="AC35" i="10" s="1"/>
  <c r="AA36" i="10"/>
  <c r="AC36" i="10" s="1"/>
  <c r="AA37" i="10"/>
  <c r="AC37" i="10" s="1"/>
  <c r="AA38" i="10"/>
  <c r="AC38" i="10" s="1"/>
  <c r="AA39" i="10"/>
  <c r="AC39" i="10" s="1"/>
  <c r="AA40" i="10"/>
  <c r="AC40" i="10" s="1"/>
  <c r="AA41" i="10"/>
  <c r="AC41" i="10" s="1"/>
  <c r="AA42" i="10"/>
  <c r="AC42" i="10" s="1"/>
  <c r="AA45" i="10"/>
  <c r="AC45" i="10" s="1"/>
  <c r="AA34" i="10"/>
  <c r="AC34" i="10" s="1"/>
  <c r="AM28" i="10"/>
  <c r="AO28" i="10" s="1"/>
  <c r="AM29" i="10"/>
  <c r="AO29" i="10" s="1"/>
  <c r="AM30" i="10"/>
  <c r="AO30" i="10" s="1"/>
  <c r="AM31" i="10"/>
  <c r="AO31" i="10" s="1"/>
  <c r="AM32" i="10"/>
  <c r="AO32" i="10" s="1"/>
  <c r="AM27" i="10"/>
  <c r="AO27" i="10" s="1"/>
  <c r="AW33" i="10"/>
  <c r="AV33" i="10"/>
  <c r="AU33" i="10"/>
  <c r="AT33" i="10"/>
  <c r="AS33" i="10"/>
  <c r="AR33" i="10"/>
  <c r="AQ33" i="10"/>
  <c r="AP33" i="10"/>
  <c r="AN33" i="10"/>
  <c r="AL33" i="10"/>
  <c r="AK33" i="10"/>
  <c r="AJ33" i="10"/>
  <c r="AI33" i="10"/>
  <c r="AH33" i="10"/>
  <c r="AG33" i="10"/>
  <c r="AF33" i="10"/>
  <c r="AE33" i="10"/>
  <c r="AD33" i="10"/>
  <c r="AB33" i="10"/>
  <c r="Z33" i="10"/>
  <c r="AA28" i="10"/>
  <c r="AC28" i="10" s="1"/>
  <c r="AA29" i="10"/>
  <c r="AC29" i="10" s="1"/>
  <c r="AA30" i="10"/>
  <c r="AC30" i="10" s="1"/>
  <c r="AA31" i="10"/>
  <c r="AC31" i="10" s="1"/>
  <c r="AA32" i="10"/>
  <c r="AC32" i="10" s="1"/>
  <c r="AA27" i="10"/>
  <c r="AC27" i="10" s="1"/>
  <c r="AX26" i="10"/>
  <c r="AY28" i="10"/>
  <c r="L67" i="10"/>
  <c r="L84" i="10" l="1"/>
  <c r="O44" i="10"/>
  <c r="AA33" i="10"/>
  <c r="O43" i="10"/>
  <c r="Q43" i="10"/>
  <c r="BA44" i="10"/>
  <c r="Q44" i="10" s="1"/>
  <c r="DS44" i="10"/>
  <c r="AO33" i="10"/>
  <c r="AM33" i="10"/>
  <c r="AC33" i="10"/>
  <c r="DG67" i="10"/>
  <c r="Y53" i="10"/>
  <c r="BW79" i="10"/>
  <c r="DG64" i="10"/>
  <c r="AF10" i="12" l="1"/>
  <c r="AT10" i="12"/>
  <c r="AI10" i="12"/>
  <c r="R10" i="12"/>
  <c r="M10" i="12"/>
  <c r="G10" i="12"/>
  <c r="J10" i="12"/>
  <c r="C6" i="12"/>
  <c r="AY6" i="12" s="1"/>
  <c r="AM10" i="12"/>
  <c r="C9" i="12"/>
  <c r="AY9" i="12" s="1"/>
  <c r="C8" i="12"/>
  <c r="AY8" i="12" s="1"/>
  <c r="C7" i="12"/>
  <c r="AY7" i="12" s="1"/>
  <c r="L47" i="10"/>
  <c r="L48" i="10" s="1"/>
  <c r="BW51" i="10"/>
  <c r="CI51" i="10"/>
  <c r="C10" i="12" l="1"/>
  <c r="AY10" i="12" s="1"/>
  <c r="E94" i="10" l="1"/>
  <c r="F94" i="10"/>
  <c r="G94" i="10"/>
  <c r="H94" i="10"/>
  <c r="I94" i="10"/>
  <c r="J94" i="10"/>
  <c r="K94" i="10"/>
  <c r="D94" i="10"/>
  <c r="Z89" i="10" l="1"/>
  <c r="D93" i="10"/>
  <c r="E93" i="10"/>
  <c r="D92" i="10"/>
  <c r="E92" i="10"/>
  <c r="D91" i="10"/>
  <c r="E91" i="10"/>
  <c r="DL23" i="10"/>
  <c r="DM23" i="10"/>
  <c r="DN23" i="10"/>
  <c r="DO23" i="10"/>
  <c r="DP23" i="10"/>
  <c r="DQ23" i="10"/>
  <c r="CG23" i="10"/>
  <c r="CH23" i="10"/>
  <c r="CI23" i="10"/>
  <c r="CJ23" i="10"/>
  <c r="CK23" i="10"/>
  <c r="CL23" i="10"/>
  <c r="CM23" i="10"/>
  <c r="CN23" i="10"/>
  <c r="CO23" i="10"/>
  <c r="CP23" i="10"/>
  <c r="CQ23" i="10"/>
  <c r="CR23" i="10"/>
  <c r="CS23" i="10"/>
  <c r="CT23" i="10"/>
  <c r="CU23" i="10"/>
  <c r="CV23" i="10"/>
  <c r="CW23" i="10"/>
  <c r="CX23" i="10"/>
  <c r="CY23" i="10"/>
  <c r="CZ23" i="10"/>
  <c r="DA23" i="10"/>
  <c r="DB23" i="10"/>
  <c r="DC23" i="10"/>
  <c r="DD23" i="10"/>
  <c r="DE23" i="10"/>
  <c r="DF23" i="10"/>
  <c r="DG23" i="10"/>
  <c r="DH23" i="10"/>
  <c r="DI23" i="10"/>
  <c r="DJ23" i="10"/>
  <c r="DK23" i="10"/>
  <c r="AW23" i="10"/>
  <c r="AX23" i="10"/>
  <c r="AY23" i="10"/>
  <c r="AZ23" i="10"/>
  <c r="BA23" i="10"/>
  <c r="BB23" i="10"/>
  <c r="BC23" i="10"/>
  <c r="BD23" i="10"/>
  <c r="BE23" i="10"/>
  <c r="BF23" i="10"/>
  <c r="BG23" i="10"/>
  <c r="BH23" i="10"/>
  <c r="BI23" i="10"/>
  <c r="BJ23" i="10"/>
  <c r="BK23" i="10"/>
  <c r="BL23" i="10"/>
  <c r="BM23" i="10"/>
  <c r="BN23" i="10"/>
  <c r="BO23" i="10"/>
  <c r="BP23" i="10"/>
  <c r="BQ23" i="10"/>
  <c r="BR23" i="10"/>
  <c r="BS23" i="10"/>
  <c r="BT23" i="10"/>
  <c r="BU23" i="10"/>
  <c r="BV23" i="10"/>
  <c r="BW23" i="10"/>
  <c r="BX23" i="10"/>
  <c r="BY23" i="10"/>
  <c r="BZ23" i="10"/>
  <c r="CA23" i="10"/>
  <c r="CB23" i="10"/>
  <c r="CC23" i="10"/>
  <c r="CD23" i="10"/>
  <c r="CE23" i="10"/>
  <c r="CF23" i="10"/>
  <c r="CP9" i="10"/>
  <c r="CQ9" i="10"/>
  <c r="CR9" i="10"/>
  <c r="CS9" i="10"/>
  <c r="CT9" i="10"/>
  <c r="CU9" i="10"/>
  <c r="CV9" i="10"/>
  <c r="CW9" i="10"/>
  <c r="CX9" i="10"/>
  <c r="CY9" i="10"/>
  <c r="CZ9" i="10"/>
  <c r="DA9" i="10"/>
  <c r="DB9" i="10"/>
  <c r="DC9" i="10"/>
  <c r="DD9" i="10"/>
  <c r="DE9" i="10"/>
  <c r="DF9" i="10"/>
  <c r="DG9" i="10"/>
  <c r="DH9" i="10"/>
  <c r="DI9" i="10"/>
  <c r="DJ9" i="10"/>
  <c r="DK9" i="10"/>
  <c r="DL9" i="10"/>
  <c r="DM9" i="10"/>
  <c r="DN9" i="10"/>
  <c r="DO9" i="10"/>
  <c r="DP9" i="10"/>
  <c r="DQ9" i="10"/>
  <c r="AX9" i="10"/>
  <c r="AY9" i="10"/>
  <c r="AZ9" i="10"/>
  <c r="BA9" i="10"/>
  <c r="BB9" i="10"/>
  <c r="BC9" i="10"/>
  <c r="BD9" i="10"/>
  <c r="BE9" i="10"/>
  <c r="BF9" i="10"/>
  <c r="BG9" i="10"/>
  <c r="BH9" i="10"/>
  <c r="BI9" i="10"/>
  <c r="BJ9" i="10"/>
  <c r="BK9" i="10"/>
  <c r="BL9" i="10"/>
  <c r="BM9" i="10"/>
  <c r="BN9" i="10"/>
  <c r="BO9" i="10"/>
  <c r="BP9" i="10"/>
  <c r="BQ9" i="10"/>
  <c r="BR9" i="10"/>
  <c r="BS9" i="10"/>
  <c r="BT9" i="10"/>
  <c r="BU9" i="10"/>
  <c r="BV9" i="10"/>
  <c r="BW9" i="10"/>
  <c r="BX9" i="10"/>
  <c r="BY9" i="10"/>
  <c r="BZ9" i="10"/>
  <c r="CA9" i="10"/>
  <c r="CB9" i="10"/>
  <c r="CC9" i="10"/>
  <c r="CD9" i="10"/>
  <c r="CE9" i="10"/>
  <c r="CF9" i="10"/>
  <c r="CG9" i="10"/>
  <c r="CH9" i="10"/>
  <c r="CI9" i="10"/>
  <c r="CJ9" i="10"/>
  <c r="CK9" i="10"/>
  <c r="CL9" i="10"/>
  <c r="CM9" i="10"/>
  <c r="CN9" i="10"/>
  <c r="CO9" i="10"/>
  <c r="AN9" i="10"/>
  <c r="AP9" i="10"/>
  <c r="AQ9" i="10"/>
  <c r="AR9" i="10"/>
  <c r="AS9" i="10"/>
  <c r="AT9" i="10"/>
  <c r="AU9" i="10"/>
  <c r="AV9" i="10"/>
  <c r="AW9" i="10"/>
  <c r="AM26" i="10"/>
  <c r="AN26" i="10"/>
  <c r="AO26" i="10"/>
  <c r="AP26" i="10"/>
  <c r="AQ26" i="10"/>
  <c r="AR26" i="10"/>
  <c r="AS26" i="10"/>
  <c r="AT26" i="10"/>
  <c r="AU26" i="10"/>
  <c r="AV26" i="10"/>
  <c r="AW26" i="10"/>
  <c r="M26" i="10"/>
  <c r="N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DR10" i="10"/>
  <c r="DR11" i="10"/>
  <c r="DR12" i="10"/>
  <c r="DR13" i="10"/>
  <c r="DR14" i="10"/>
  <c r="DR15" i="10"/>
  <c r="DR16" i="10"/>
  <c r="DR17" i="10"/>
  <c r="DR18" i="10"/>
  <c r="DR19" i="10"/>
  <c r="DR20" i="10"/>
  <c r="DR21" i="10"/>
  <c r="DR22" i="10"/>
  <c r="DR24" i="10"/>
  <c r="DR25" i="10"/>
  <c r="AX8" i="10" l="1"/>
  <c r="BF8" i="10"/>
  <c r="BJ8" i="10"/>
  <c r="BM8" i="10"/>
  <c r="BH8" i="10"/>
  <c r="BT8" i="10"/>
  <c r="BA8" i="10"/>
  <c r="BK8" i="10"/>
  <c r="AY8" i="10"/>
  <c r="BV8" i="10"/>
  <c r="BR8" i="10"/>
  <c r="BN8" i="10"/>
  <c r="BP8" i="10"/>
  <c r="BD8" i="10"/>
  <c r="BO8" i="10"/>
  <c r="BB8" i="10"/>
  <c r="AW8" i="10"/>
  <c r="AW81" i="10" s="1"/>
  <c r="BS8" i="10"/>
  <c r="BG8" i="10"/>
  <c r="BC8" i="10"/>
  <c r="BQ8" i="10"/>
  <c r="BE8" i="10"/>
  <c r="BU8" i="10"/>
  <c r="BI8" i="10"/>
  <c r="BL8" i="10"/>
  <c r="AZ8" i="10"/>
  <c r="M9" i="10"/>
  <c r="N9" i="10"/>
  <c r="N23" i="10"/>
  <c r="AL89" i="10"/>
  <c r="AX89" i="10"/>
  <c r="AV23" i="10"/>
  <c r="AV8" i="10" s="1"/>
  <c r="AU23" i="10"/>
  <c r="AU8" i="10" s="1"/>
  <c r="AT23" i="10"/>
  <c r="AT8" i="10" s="1"/>
  <c r="AS23" i="10"/>
  <c r="AS8" i="10" s="1"/>
  <c r="AR23" i="10"/>
  <c r="AR8" i="10" s="1"/>
  <c r="AQ23" i="10"/>
  <c r="AQ8" i="10" s="1"/>
  <c r="AP23" i="10"/>
  <c r="AP8" i="10" s="1"/>
  <c r="AN23" i="10"/>
  <c r="AN8" i="10" s="1"/>
  <c r="AL23" i="10"/>
  <c r="AK23" i="10"/>
  <c r="AJ23" i="10"/>
  <c r="AI23" i="10"/>
  <c r="AH23" i="10"/>
  <c r="AG23" i="10"/>
  <c r="AF23" i="10"/>
  <c r="AE23" i="10"/>
  <c r="AD23" i="10"/>
  <c r="AB23" i="10"/>
  <c r="Z23" i="10"/>
  <c r="AL9" i="10"/>
  <c r="AK9" i="10"/>
  <c r="AJ9" i="10"/>
  <c r="AI9" i="10"/>
  <c r="AH9" i="10"/>
  <c r="AG9" i="10"/>
  <c r="AF9" i="10"/>
  <c r="AE9" i="10"/>
  <c r="AD9" i="10"/>
  <c r="AB9" i="10"/>
  <c r="Z9" i="10"/>
  <c r="M23" i="10"/>
  <c r="P23" i="10"/>
  <c r="R23" i="10"/>
  <c r="S23" i="10"/>
  <c r="T23" i="10"/>
  <c r="U23" i="10"/>
  <c r="V23" i="10"/>
  <c r="W23" i="10"/>
  <c r="X23" i="10"/>
  <c r="Y23" i="10"/>
  <c r="P9" i="10"/>
  <c r="R9" i="10"/>
  <c r="S9" i="10"/>
  <c r="T9" i="10"/>
  <c r="U9" i="10"/>
  <c r="V9" i="10"/>
  <c r="W9" i="10"/>
  <c r="X9" i="10"/>
  <c r="Y9" i="10"/>
  <c r="L24" i="10"/>
  <c r="CV26" i="10"/>
  <c r="CX26" i="10"/>
  <c r="CY26" i="10"/>
  <c r="CZ26" i="10"/>
  <c r="DA26" i="10"/>
  <c r="DB26" i="10"/>
  <c r="DC26" i="10"/>
  <c r="DD26" i="10"/>
  <c r="DE26" i="10"/>
  <c r="DF26" i="10"/>
  <c r="DH26" i="10"/>
  <c r="DJ26" i="10"/>
  <c r="DK26" i="10"/>
  <c r="DL26" i="10"/>
  <c r="DM26" i="10"/>
  <c r="DN26" i="10"/>
  <c r="DO26" i="10"/>
  <c r="DP26" i="10"/>
  <c r="DQ26" i="10"/>
  <c r="CJ26" i="10"/>
  <c r="CL26" i="10"/>
  <c r="CM26" i="10"/>
  <c r="CN26" i="10"/>
  <c r="CO26" i="10"/>
  <c r="CP26" i="10"/>
  <c r="CQ26" i="10"/>
  <c r="CR26" i="10"/>
  <c r="CS26" i="10"/>
  <c r="CT26" i="10"/>
  <c r="BW8" i="10"/>
  <c r="BX8" i="10"/>
  <c r="BY8" i="10"/>
  <c r="BZ8" i="10"/>
  <c r="CA8" i="10"/>
  <c r="CB8" i="10"/>
  <c r="CC8" i="10"/>
  <c r="CD8" i="10"/>
  <c r="CE8" i="10"/>
  <c r="CF8" i="10"/>
  <c r="CG8" i="10"/>
  <c r="CH8" i="10"/>
  <c r="CI8" i="10"/>
  <c r="CJ8" i="10"/>
  <c r="CK8" i="10"/>
  <c r="CL8" i="10"/>
  <c r="CM8" i="10"/>
  <c r="CN8" i="10"/>
  <c r="CO8" i="10"/>
  <c r="CP8" i="10"/>
  <c r="CQ8" i="10"/>
  <c r="CR8" i="10"/>
  <c r="CS8" i="10"/>
  <c r="CT8" i="10"/>
  <c r="CU8" i="10"/>
  <c r="CV8" i="10"/>
  <c r="CW8" i="10"/>
  <c r="CX8" i="10"/>
  <c r="CY8" i="10"/>
  <c r="CZ8" i="10"/>
  <c r="DA8" i="10"/>
  <c r="DB8" i="10"/>
  <c r="DC8" i="10"/>
  <c r="DD8" i="10"/>
  <c r="DE8" i="10"/>
  <c r="DF8" i="10"/>
  <c r="DG8" i="10"/>
  <c r="DH8" i="10"/>
  <c r="DI8" i="10"/>
  <c r="DJ8" i="10"/>
  <c r="DK8" i="10"/>
  <c r="DL8" i="10"/>
  <c r="DM8" i="10"/>
  <c r="DN8" i="10"/>
  <c r="DO8" i="10"/>
  <c r="DP8" i="10"/>
  <c r="DQ8" i="10"/>
  <c r="L25" i="10"/>
  <c r="L23" i="10" l="1"/>
  <c r="AM9" i="10"/>
  <c r="Z8" i="10"/>
  <c r="Z81" i="10" s="1"/>
  <c r="Z87" i="10" s="1"/>
  <c r="Z90" i="10" s="1"/>
  <c r="AD8" i="10"/>
  <c r="AD81" i="10" s="1"/>
  <c r="AD87" i="10" s="1"/>
  <c r="DR23" i="10"/>
  <c r="DR9" i="10"/>
  <c r="AV81" i="10"/>
  <c r="AV87" i="10" s="1"/>
  <c r="V8" i="10"/>
  <c r="AE8" i="10"/>
  <c r="AE81" i="10" s="1"/>
  <c r="AE87" i="10" s="1"/>
  <c r="AR81" i="10"/>
  <c r="AR87" i="10" s="1"/>
  <c r="Y8" i="10"/>
  <c r="X8" i="10"/>
  <c r="AF8" i="10"/>
  <c r="AF81" i="10" s="1"/>
  <c r="AF87" i="10" s="1"/>
  <c r="AM23" i="10"/>
  <c r="AP81" i="10"/>
  <c r="AP87" i="10" s="1"/>
  <c r="DS16" i="10"/>
  <c r="DS14" i="10"/>
  <c r="AN81" i="10"/>
  <c r="AN87" i="10" s="1"/>
  <c r="AB8" i="10"/>
  <c r="AB81" i="10" s="1"/>
  <c r="AB87" i="10" s="1"/>
  <c r="N8" i="10"/>
  <c r="AJ8" i="10"/>
  <c r="AJ81" i="10" s="1"/>
  <c r="AJ87" i="10" s="1"/>
  <c r="M8" i="10"/>
  <c r="DS24" i="10"/>
  <c r="AG8" i="10"/>
  <c r="AG81" i="10" s="1"/>
  <c r="AG87" i="10" s="1"/>
  <c r="AT81" i="10"/>
  <c r="AT87" i="10" s="1"/>
  <c r="AT90" i="10" s="1"/>
  <c r="AW87" i="10"/>
  <c r="AK8" i="10"/>
  <c r="AK81" i="10" s="1"/>
  <c r="AK87" i="10" s="1"/>
  <c r="S8" i="10"/>
  <c r="R8" i="10"/>
  <c r="DS12" i="10"/>
  <c r="DS11" i="10"/>
  <c r="AS81" i="10"/>
  <c r="AS87" i="10" s="1"/>
  <c r="DS21" i="10"/>
  <c r="AU81" i="10"/>
  <c r="AU87" i="10" s="1"/>
  <c r="AI8" i="10"/>
  <c r="AI81" i="10" s="1"/>
  <c r="AI87" i="10" s="1"/>
  <c r="AH8" i="10"/>
  <c r="AH81" i="10" s="1"/>
  <c r="AH87" i="10" s="1"/>
  <c r="AH90" i="10" s="1"/>
  <c r="DS19" i="10"/>
  <c r="AA9" i="10"/>
  <c r="T8" i="10"/>
  <c r="L9" i="10"/>
  <c r="DS25" i="10"/>
  <c r="DS13" i="10"/>
  <c r="AQ81" i="10"/>
  <c r="AQ87" i="10" s="1"/>
  <c r="AA23" i="10"/>
  <c r="AL8" i="10"/>
  <c r="AL81" i="10" s="1"/>
  <c r="AL87" i="10" s="1"/>
  <c r="DS22" i="10"/>
  <c r="U8" i="10"/>
  <c r="DS20" i="10"/>
  <c r="DS18" i="10"/>
  <c r="DS17" i="10"/>
  <c r="P8" i="10"/>
  <c r="DS10" i="10"/>
  <c r="DS15" i="10"/>
  <c r="W8" i="10"/>
  <c r="L8" i="10" l="1"/>
  <c r="AO23" i="10"/>
  <c r="O9" i="10"/>
  <c r="AC9" i="10"/>
  <c r="AO9" i="10"/>
  <c r="AM8" i="10"/>
  <c r="AM81" i="10" s="1"/>
  <c r="AM87" i="10" s="1"/>
  <c r="AC23" i="10"/>
  <c r="Q9" i="10"/>
  <c r="O23" i="10"/>
  <c r="Q23" i="10"/>
  <c r="Z88" i="10"/>
  <c r="DS9" i="10"/>
  <c r="AL88" i="10"/>
  <c r="AA8" i="10"/>
  <c r="AA81" i="10" s="1"/>
  <c r="AA87" i="10" s="1"/>
  <c r="AL90" i="10"/>
  <c r="DS23" i="10"/>
  <c r="AO8" i="10" l="1"/>
  <c r="AO81" i="10" s="1"/>
  <c r="AO87" i="10" s="1"/>
  <c r="O8" i="10"/>
  <c r="AC8" i="10"/>
  <c r="AC81" i="10" s="1"/>
  <c r="AC87" i="10" s="1"/>
  <c r="Q8" i="10"/>
  <c r="M7" i="10"/>
  <c r="N7" i="10"/>
  <c r="K93" i="10"/>
  <c r="J93" i="10"/>
  <c r="I93" i="10"/>
  <c r="H93" i="10"/>
  <c r="G93" i="10"/>
  <c r="F93" i="10"/>
  <c r="K92" i="10"/>
  <c r="J92" i="10"/>
  <c r="I92" i="10"/>
  <c r="H92" i="10"/>
  <c r="G92" i="10"/>
  <c r="F92" i="10"/>
  <c r="K91" i="10"/>
  <c r="J91" i="10"/>
  <c r="I91" i="10"/>
  <c r="H91" i="10"/>
  <c r="G91" i="10"/>
  <c r="F91" i="10"/>
  <c r="DF89" i="10"/>
  <c r="CT89" i="10"/>
  <c r="CH89" i="10"/>
  <c r="BV89" i="10"/>
  <c r="BJ89" i="10"/>
  <c r="DR86" i="10"/>
  <c r="DS86" i="10" s="1"/>
  <c r="DR85" i="10"/>
  <c r="DS85" i="10" s="1"/>
  <c r="DR83" i="10"/>
  <c r="L83" i="10"/>
  <c r="DR82" i="10"/>
  <c r="DS82" i="10" s="1"/>
  <c r="DR80" i="10"/>
  <c r="DR79" i="10"/>
  <c r="DG79" i="10"/>
  <c r="DI79" i="10" s="1"/>
  <c r="CU79" i="10"/>
  <c r="CW79" i="10" s="1"/>
  <c r="CI79" i="10"/>
  <c r="BY79" i="10"/>
  <c r="BK79" i="10"/>
  <c r="BM79" i="10" s="1"/>
  <c r="AY79" i="10"/>
  <c r="Y79" i="10"/>
  <c r="X79" i="10"/>
  <c r="W79" i="10"/>
  <c r="V79" i="10"/>
  <c r="U79" i="10"/>
  <c r="T79" i="10"/>
  <c r="S79" i="10"/>
  <c r="R79" i="10"/>
  <c r="P79" i="10"/>
  <c r="DR78" i="10"/>
  <c r="DG78" i="10"/>
  <c r="CU78" i="10"/>
  <c r="CI78" i="10"/>
  <c r="BW78" i="10"/>
  <c r="BK78" i="10"/>
  <c r="AY78" i="10"/>
  <c r="Y78" i="10"/>
  <c r="X78" i="10"/>
  <c r="W78" i="10"/>
  <c r="V78" i="10"/>
  <c r="U78" i="10"/>
  <c r="T78" i="10"/>
  <c r="S78" i="10"/>
  <c r="R78" i="10"/>
  <c r="Q78" i="10"/>
  <c r="P78" i="10"/>
  <c r="DR75" i="10"/>
  <c r="DG75" i="10"/>
  <c r="CU75" i="10"/>
  <c r="CI75" i="10"/>
  <c r="BW75" i="10"/>
  <c r="BK75" i="10"/>
  <c r="AY75" i="10"/>
  <c r="Y75" i="10"/>
  <c r="X75" i="10"/>
  <c r="W75" i="10"/>
  <c r="V75" i="10"/>
  <c r="U75" i="10"/>
  <c r="T75" i="10"/>
  <c r="S75" i="10"/>
  <c r="R75" i="10"/>
  <c r="Q75" i="10"/>
  <c r="P75" i="10"/>
  <c r="DR74" i="10"/>
  <c r="DG74" i="10"/>
  <c r="DI74" i="10" s="1"/>
  <c r="CU74" i="10"/>
  <c r="CW74" i="10" s="1"/>
  <c r="CI74" i="10"/>
  <c r="CK74" i="10" s="1"/>
  <c r="CK72" i="10" s="1"/>
  <c r="CK73" i="10" s="1"/>
  <c r="BY74" i="10"/>
  <c r="BK74" i="10"/>
  <c r="AY74" i="10"/>
  <c r="BA74" i="10" s="1"/>
  <c r="Y74" i="10"/>
  <c r="X74" i="10"/>
  <c r="W74" i="10"/>
  <c r="V74" i="10"/>
  <c r="U74" i="10"/>
  <c r="T74" i="10"/>
  <c r="S74" i="10"/>
  <c r="R74" i="10"/>
  <c r="P74" i="10"/>
  <c r="L74" i="10"/>
  <c r="L72" i="10" s="1"/>
  <c r="DQ72" i="10"/>
  <c r="DQ73" i="10" s="1"/>
  <c r="DO72" i="10"/>
  <c r="DO73" i="10" s="1"/>
  <c r="DN72" i="10"/>
  <c r="DN73" i="10" s="1"/>
  <c r="DF72" i="10"/>
  <c r="DF73" i="10" s="1"/>
  <c r="DE72" i="10"/>
  <c r="DE73" i="10" s="1"/>
  <c r="DD72" i="10"/>
  <c r="DD73" i="10" s="1"/>
  <c r="DC72" i="10"/>
  <c r="DC73" i="10" s="1"/>
  <c r="DB72" i="10"/>
  <c r="DB73" i="10" s="1"/>
  <c r="DA72" i="10"/>
  <c r="DA73" i="10" s="1"/>
  <c r="CZ72" i="10"/>
  <c r="CZ73" i="10" s="1"/>
  <c r="CY72" i="10"/>
  <c r="CY73" i="10" s="1"/>
  <c r="CX72" i="10"/>
  <c r="CX73" i="10" s="1"/>
  <c r="CV72" i="10"/>
  <c r="CV73" i="10" s="1"/>
  <c r="CT72" i="10"/>
  <c r="CT73" i="10" s="1"/>
  <c r="CS72" i="10"/>
  <c r="CS73" i="10" s="1"/>
  <c r="CR72" i="10"/>
  <c r="CR73" i="10" s="1"/>
  <c r="CQ72" i="10"/>
  <c r="CQ73" i="10" s="1"/>
  <c r="CP72" i="10"/>
  <c r="CP73" i="10" s="1"/>
  <c r="CO72" i="10"/>
  <c r="CO73" i="10" s="1"/>
  <c r="CN72" i="10"/>
  <c r="CN73" i="10" s="1"/>
  <c r="CM72" i="10"/>
  <c r="CM73" i="10" s="1"/>
  <c r="CL72" i="10"/>
  <c r="CL73" i="10" s="1"/>
  <c r="CJ72" i="10"/>
  <c r="CJ73" i="10" s="1"/>
  <c r="CH72" i="10"/>
  <c r="CH73" i="10" s="1"/>
  <c r="CG72" i="10"/>
  <c r="CG73" i="10" s="1"/>
  <c r="CE72" i="10"/>
  <c r="CE73" i="10" s="1"/>
  <c r="CD72" i="10"/>
  <c r="CD73" i="10" s="1"/>
  <c r="CC72" i="10"/>
  <c r="CC73" i="10" s="1"/>
  <c r="CB72" i="10"/>
  <c r="CB73" i="10" s="1"/>
  <c r="CA72" i="10"/>
  <c r="CA73" i="10" s="1"/>
  <c r="BZ72" i="10"/>
  <c r="BZ73" i="10" s="1"/>
  <c r="BX72" i="10"/>
  <c r="BX73" i="10" s="1"/>
  <c r="BV72" i="10"/>
  <c r="BV73" i="10" s="1"/>
  <c r="BU72" i="10"/>
  <c r="BU73" i="10" s="1"/>
  <c r="BS72" i="10"/>
  <c r="BS73" i="10" s="1"/>
  <c r="BR72" i="10"/>
  <c r="BR73" i="10" s="1"/>
  <c r="BQ72" i="10"/>
  <c r="BQ73" i="10" s="1"/>
  <c r="BP72" i="10"/>
  <c r="BP73" i="10" s="1"/>
  <c r="BO72" i="10"/>
  <c r="BO73" i="10" s="1"/>
  <c r="BN72" i="10"/>
  <c r="BN73" i="10" s="1"/>
  <c r="BL72" i="10"/>
  <c r="BL73" i="10" s="1"/>
  <c r="BJ72" i="10"/>
  <c r="BJ73" i="10" s="1"/>
  <c r="BI72" i="10"/>
  <c r="BI73" i="10" s="1"/>
  <c r="BH72" i="10"/>
  <c r="BH73" i="10" s="1"/>
  <c r="BG72" i="10"/>
  <c r="BG73" i="10" s="1"/>
  <c r="BF72" i="10"/>
  <c r="BF73" i="10" s="1"/>
  <c r="BE72" i="10"/>
  <c r="BE73" i="10" s="1"/>
  <c r="BD72" i="10"/>
  <c r="BD73" i="10" s="1"/>
  <c r="BC72" i="10"/>
  <c r="BC73" i="10" s="1"/>
  <c r="BB72" i="10"/>
  <c r="BB73" i="10" s="1"/>
  <c r="AZ72" i="10"/>
  <c r="AZ73" i="10" s="1"/>
  <c r="AX72" i="10"/>
  <c r="AX73" i="10" s="1"/>
  <c r="DR71" i="10"/>
  <c r="DG71" i="10"/>
  <c r="CU71" i="10"/>
  <c r="CI71" i="10"/>
  <c r="BW71" i="10"/>
  <c r="BK71" i="10"/>
  <c r="BM71" i="10" s="1"/>
  <c r="AY71" i="10"/>
  <c r="BA71" i="10" s="1"/>
  <c r="Y71" i="10"/>
  <c r="X71" i="10"/>
  <c r="W71" i="10"/>
  <c r="V71" i="10"/>
  <c r="U71" i="10"/>
  <c r="T71" i="10"/>
  <c r="S71" i="10"/>
  <c r="R71" i="10"/>
  <c r="P71" i="10"/>
  <c r="DR70" i="10"/>
  <c r="DG70" i="10"/>
  <c r="CU70" i="10"/>
  <c r="CI70" i="10"/>
  <c r="BW70" i="10"/>
  <c r="BK70" i="10"/>
  <c r="AY70" i="10"/>
  <c r="Y70" i="10"/>
  <c r="X70" i="10"/>
  <c r="W70" i="10"/>
  <c r="V70" i="10"/>
  <c r="U70" i="10"/>
  <c r="T70" i="10"/>
  <c r="S70" i="10"/>
  <c r="R70" i="10"/>
  <c r="Q70" i="10"/>
  <c r="P70" i="10"/>
  <c r="DR69" i="10"/>
  <c r="DG69" i="10"/>
  <c r="CU69" i="10"/>
  <c r="CI69" i="10"/>
  <c r="BW69" i="10"/>
  <c r="BK69" i="10"/>
  <c r="AY69" i="10"/>
  <c r="Y69" i="10"/>
  <c r="X69" i="10"/>
  <c r="W69" i="10"/>
  <c r="V69" i="10"/>
  <c r="U69" i="10"/>
  <c r="T69" i="10"/>
  <c r="S69" i="10"/>
  <c r="R69" i="10"/>
  <c r="Q69" i="10"/>
  <c r="P69" i="10"/>
  <c r="L65" i="10"/>
  <c r="L66" i="10" s="1"/>
  <c r="DR68" i="10"/>
  <c r="DG68" i="10"/>
  <c r="DI68" i="10" s="1"/>
  <c r="CU68" i="10"/>
  <c r="CW68" i="10" s="1"/>
  <c r="CI68" i="10"/>
  <c r="CK68" i="10" s="1"/>
  <c r="BW68" i="10"/>
  <c r="BK68" i="10"/>
  <c r="BM68" i="10" s="1"/>
  <c r="AY68" i="10"/>
  <c r="Y68" i="10"/>
  <c r="X68" i="10"/>
  <c r="W68" i="10"/>
  <c r="V68" i="10"/>
  <c r="U68" i="10"/>
  <c r="T68" i="10"/>
  <c r="S68" i="10"/>
  <c r="R68" i="10"/>
  <c r="P68" i="10"/>
  <c r="DR67" i="10"/>
  <c r="DI67" i="10"/>
  <c r="CU67" i="10"/>
  <c r="CW67" i="10" s="1"/>
  <c r="CI67" i="10"/>
  <c r="CK67" i="10" s="1"/>
  <c r="BW67" i="10"/>
  <c r="BY67" i="10" s="1"/>
  <c r="BY65" i="10" s="1"/>
  <c r="BY66" i="10" s="1"/>
  <c r="BK67" i="10"/>
  <c r="BM67" i="10" s="1"/>
  <c r="AY67" i="10"/>
  <c r="BA67" i="10" s="1"/>
  <c r="Y67" i="10"/>
  <c r="Y65" i="10" s="1"/>
  <c r="Y66" i="10" s="1"/>
  <c r="X67" i="10"/>
  <c r="X65" i="10" s="1"/>
  <c r="X66" i="10" s="1"/>
  <c r="W67" i="10"/>
  <c r="W65" i="10" s="1"/>
  <c r="W66" i="10" s="1"/>
  <c r="V67" i="10"/>
  <c r="U67" i="10"/>
  <c r="U65" i="10" s="1"/>
  <c r="U66" i="10" s="1"/>
  <c r="T67" i="10"/>
  <c r="T65" i="10" s="1"/>
  <c r="T66" i="10" s="1"/>
  <c r="S67" i="10"/>
  <c r="R67" i="10"/>
  <c r="P67" i="10"/>
  <c r="DQ65" i="10"/>
  <c r="DQ66" i="10" s="1"/>
  <c r="DP65" i="10"/>
  <c r="DP66" i="10" s="1"/>
  <c r="DO65" i="10"/>
  <c r="DO66" i="10" s="1"/>
  <c r="DN65" i="10"/>
  <c r="DN66" i="10" s="1"/>
  <c r="DM65" i="10"/>
  <c r="DM66" i="10" s="1"/>
  <c r="DL65" i="10"/>
  <c r="DL66" i="10" s="1"/>
  <c r="DK65" i="10"/>
  <c r="DK66" i="10" s="1"/>
  <c r="DJ65" i="10"/>
  <c r="DJ66" i="10" s="1"/>
  <c r="DH65" i="10"/>
  <c r="DH66" i="10" s="1"/>
  <c r="DF65" i="10"/>
  <c r="DF66" i="10" s="1"/>
  <c r="DE65" i="10"/>
  <c r="DE66" i="10" s="1"/>
  <c r="DD65" i="10"/>
  <c r="DD66" i="10" s="1"/>
  <c r="DC65" i="10"/>
  <c r="DC66" i="10" s="1"/>
  <c r="DB65" i="10"/>
  <c r="DB66" i="10" s="1"/>
  <c r="DA65" i="10"/>
  <c r="CZ65" i="10"/>
  <c r="CZ66" i="10" s="1"/>
  <c r="CY65" i="10"/>
  <c r="CY66" i="10" s="1"/>
  <c r="CX65" i="10"/>
  <c r="CX66" i="10" s="1"/>
  <c r="CV65" i="10"/>
  <c r="CV66" i="10" s="1"/>
  <c r="CT65" i="10"/>
  <c r="CT66" i="10" s="1"/>
  <c r="CS65" i="10"/>
  <c r="CS66" i="10" s="1"/>
  <c r="CR65" i="10"/>
  <c r="CR66" i="10" s="1"/>
  <c r="CQ65" i="10"/>
  <c r="CQ66" i="10" s="1"/>
  <c r="CP65" i="10"/>
  <c r="CP66" i="10" s="1"/>
  <c r="CO65" i="10"/>
  <c r="CO66" i="10" s="1"/>
  <c r="CN65" i="10"/>
  <c r="CN66" i="10" s="1"/>
  <c r="CM65" i="10"/>
  <c r="CM66" i="10" s="1"/>
  <c r="CL65" i="10"/>
  <c r="CL66" i="10" s="1"/>
  <c r="CJ65" i="10"/>
  <c r="CJ66" i="10" s="1"/>
  <c r="CH65" i="10"/>
  <c r="CH66" i="10" s="1"/>
  <c r="CG65" i="10"/>
  <c r="CG66" i="10" s="1"/>
  <c r="CF65" i="10"/>
  <c r="CF66" i="10" s="1"/>
  <c r="CE65" i="10"/>
  <c r="CE66" i="10" s="1"/>
  <c r="CD65" i="10"/>
  <c r="CD66" i="10" s="1"/>
  <c r="CC65" i="10"/>
  <c r="CC66" i="10" s="1"/>
  <c r="CB65" i="10"/>
  <c r="CB66" i="10" s="1"/>
  <c r="CA65" i="10"/>
  <c r="CA66" i="10" s="1"/>
  <c r="BZ65" i="10"/>
  <c r="BZ66" i="10" s="1"/>
  <c r="BX65" i="10"/>
  <c r="BX66" i="10" s="1"/>
  <c r="BV65" i="10"/>
  <c r="BV66" i="10" s="1"/>
  <c r="BU65" i="10"/>
  <c r="BU66" i="10" s="1"/>
  <c r="BT65" i="10"/>
  <c r="BT66" i="10" s="1"/>
  <c r="BS65" i="10"/>
  <c r="BS66" i="10" s="1"/>
  <c r="BR65" i="10"/>
  <c r="BR66" i="10" s="1"/>
  <c r="BQ65" i="10"/>
  <c r="BQ66" i="10" s="1"/>
  <c r="BP65" i="10"/>
  <c r="BP66" i="10" s="1"/>
  <c r="BO65" i="10"/>
  <c r="BO66" i="10" s="1"/>
  <c r="BN65" i="10"/>
  <c r="BN66" i="10" s="1"/>
  <c r="BL65" i="10"/>
  <c r="BL66" i="10" s="1"/>
  <c r="BJ65" i="10"/>
  <c r="BJ66" i="10" s="1"/>
  <c r="BI65" i="10"/>
  <c r="BI66" i="10" s="1"/>
  <c r="BH65" i="10"/>
  <c r="BH66" i="10" s="1"/>
  <c r="BG65" i="10"/>
  <c r="BG66" i="10" s="1"/>
  <c r="BF65" i="10"/>
  <c r="BF66" i="10" s="1"/>
  <c r="BE65" i="10"/>
  <c r="BE66" i="10" s="1"/>
  <c r="BD65" i="10"/>
  <c r="BD66" i="10" s="1"/>
  <c r="BC65" i="10"/>
  <c r="BC66" i="10" s="1"/>
  <c r="BB65" i="10"/>
  <c r="BB66" i="10" s="1"/>
  <c r="AZ65" i="10"/>
  <c r="AZ66" i="10" s="1"/>
  <c r="AX65" i="10"/>
  <c r="DR64" i="10"/>
  <c r="CU64" i="10"/>
  <c r="CI64" i="10"/>
  <c r="BW64" i="10"/>
  <c r="BK64" i="10"/>
  <c r="AY64" i="10"/>
  <c r="Y64" i="10"/>
  <c r="X64" i="10"/>
  <c r="W64" i="10"/>
  <c r="V64" i="10"/>
  <c r="U64" i="10"/>
  <c r="T64" i="10"/>
  <c r="S64" i="10"/>
  <c r="R64" i="10"/>
  <c r="Q64" i="10"/>
  <c r="P64" i="10"/>
  <c r="DR63" i="10"/>
  <c r="DG63" i="10"/>
  <c r="CU63" i="10"/>
  <c r="CI63" i="10"/>
  <c r="BW63" i="10"/>
  <c r="BK63" i="10"/>
  <c r="AY63" i="10"/>
  <c r="Y63" i="10"/>
  <c r="X63" i="10"/>
  <c r="X54" i="10" s="1"/>
  <c r="X55" i="10" s="1"/>
  <c r="W63" i="10"/>
  <c r="V63" i="10"/>
  <c r="U63" i="10"/>
  <c r="T63" i="10"/>
  <c r="S63" i="10"/>
  <c r="R63" i="10"/>
  <c r="Q63" i="10"/>
  <c r="P63" i="10"/>
  <c r="DG61" i="10"/>
  <c r="DI61" i="10" s="1"/>
  <c r="CU61" i="10"/>
  <c r="CW61" i="10" s="1"/>
  <c r="CI61" i="10"/>
  <c r="CK61" i="10" s="1"/>
  <c r="BW61" i="10"/>
  <c r="BY61" i="10" s="1"/>
  <c r="BK61" i="10"/>
  <c r="BM61" i="10" s="1"/>
  <c r="AY61" i="10"/>
  <c r="BA61" i="10" s="1"/>
  <c r="Y61" i="10"/>
  <c r="X61" i="10"/>
  <c r="W61" i="10"/>
  <c r="V61" i="10"/>
  <c r="U61" i="10"/>
  <c r="T61" i="10"/>
  <c r="S61" i="10"/>
  <c r="R61" i="10"/>
  <c r="P61" i="10"/>
  <c r="DR56" i="10"/>
  <c r="DG56" i="10"/>
  <c r="DI56" i="10" s="1"/>
  <c r="CU56" i="10"/>
  <c r="CW56" i="10" s="1"/>
  <c r="CI56" i="10"/>
  <c r="CK56" i="10" s="1"/>
  <c r="BW56" i="10"/>
  <c r="BY56" i="10" s="1"/>
  <c r="BK56" i="10"/>
  <c r="BM56" i="10" s="1"/>
  <c r="AY56" i="10"/>
  <c r="Y56" i="10"/>
  <c r="X56" i="10"/>
  <c r="W56" i="10"/>
  <c r="V56" i="10"/>
  <c r="U56" i="10"/>
  <c r="T56" i="10"/>
  <c r="S56" i="10"/>
  <c r="R56" i="10"/>
  <c r="P56" i="10"/>
  <c r="L56" i="10"/>
  <c r="L54" i="10" s="1"/>
  <c r="L55" i="10" s="1"/>
  <c r="DQ54" i="10"/>
  <c r="DQ55" i="10" s="1"/>
  <c r="DP54" i="10"/>
  <c r="DP55" i="10" s="1"/>
  <c r="DO54" i="10"/>
  <c r="DO55" i="10" s="1"/>
  <c r="DN54" i="10"/>
  <c r="DN55" i="10" s="1"/>
  <c r="DM54" i="10"/>
  <c r="DM55" i="10" s="1"/>
  <c r="DL54" i="10"/>
  <c r="DL55" i="10" s="1"/>
  <c r="DK54" i="10"/>
  <c r="DK55" i="10" s="1"/>
  <c r="DJ54" i="10"/>
  <c r="DJ55" i="10" s="1"/>
  <c r="DH54" i="10"/>
  <c r="DH55" i="10" s="1"/>
  <c r="DF54" i="10"/>
  <c r="DF55" i="10" s="1"/>
  <c r="DE54" i="10"/>
  <c r="DE55" i="10" s="1"/>
  <c r="DD54" i="10"/>
  <c r="DD55" i="10" s="1"/>
  <c r="DC54" i="10"/>
  <c r="DC55" i="10" s="1"/>
  <c r="DB54" i="10"/>
  <c r="DB55" i="10" s="1"/>
  <c r="DA54" i="10"/>
  <c r="DA55" i="10" s="1"/>
  <c r="CZ54" i="10"/>
  <c r="CZ55" i="10" s="1"/>
  <c r="CY54" i="10"/>
  <c r="CY55" i="10" s="1"/>
  <c r="CX54" i="10"/>
  <c r="CX55" i="10" s="1"/>
  <c r="CV54" i="10"/>
  <c r="CV55" i="10" s="1"/>
  <c r="CT54" i="10"/>
  <c r="CT55" i="10" s="1"/>
  <c r="CS54" i="10"/>
  <c r="CS55" i="10" s="1"/>
  <c r="CR54" i="10"/>
  <c r="CR55" i="10" s="1"/>
  <c r="CQ54" i="10"/>
  <c r="CQ55" i="10" s="1"/>
  <c r="CP54" i="10"/>
  <c r="CP55" i="10" s="1"/>
  <c r="CO54" i="10"/>
  <c r="CO55" i="10" s="1"/>
  <c r="CN54" i="10"/>
  <c r="CN55" i="10" s="1"/>
  <c r="CM54" i="10"/>
  <c r="CM55" i="10" s="1"/>
  <c r="CL54" i="10"/>
  <c r="CL55" i="10" s="1"/>
  <c r="CJ54" i="10"/>
  <c r="CJ55" i="10" s="1"/>
  <c r="CH54" i="10"/>
  <c r="CH55" i="10" s="1"/>
  <c r="CG54" i="10"/>
  <c r="CG55" i="10" s="1"/>
  <c r="CF54" i="10"/>
  <c r="CF55" i="10" s="1"/>
  <c r="CE54" i="10"/>
  <c r="CE55" i="10" s="1"/>
  <c r="CD54" i="10"/>
  <c r="CD55" i="10" s="1"/>
  <c r="CC54" i="10"/>
  <c r="CC55" i="10" s="1"/>
  <c r="CB54" i="10"/>
  <c r="CB55" i="10" s="1"/>
  <c r="CA54" i="10"/>
  <c r="CA55" i="10" s="1"/>
  <c r="BZ54" i="10"/>
  <c r="BZ55" i="10" s="1"/>
  <c r="BX54" i="10"/>
  <c r="BX55" i="10" s="1"/>
  <c r="BV54" i="10"/>
  <c r="BV55" i="10" s="1"/>
  <c r="BU54" i="10"/>
  <c r="BU55" i="10" s="1"/>
  <c r="BT54" i="10"/>
  <c r="BT55" i="10" s="1"/>
  <c r="BS54" i="10"/>
  <c r="BS55" i="10" s="1"/>
  <c r="BR54" i="10"/>
  <c r="BR55" i="10" s="1"/>
  <c r="BQ54" i="10"/>
  <c r="BQ55" i="10" s="1"/>
  <c r="BP54" i="10"/>
  <c r="BP55" i="10" s="1"/>
  <c r="BO54" i="10"/>
  <c r="BO55" i="10" s="1"/>
  <c r="BN54" i="10"/>
  <c r="BN55" i="10" s="1"/>
  <c r="BL54" i="10"/>
  <c r="BL55" i="10" s="1"/>
  <c r="BJ54" i="10"/>
  <c r="BJ55" i="10" s="1"/>
  <c r="BI54" i="10"/>
  <c r="BI55" i="10" s="1"/>
  <c r="BH54" i="10"/>
  <c r="BH55" i="10" s="1"/>
  <c r="BG54" i="10"/>
  <c r="BG55" i="10" s="1"/>
  <c r="BF54" i="10"/>
  <c r="BF55" i="10" s="1"/>
  <c r="BE54" i="10"/>
  <c r="BE55" i="10" s="1"/>
  <c r="BD54" i="10"/>
  <c r="BD55" i="10" s="1"/>
  <c r="BC54" i="10"/>
  <c r="BC55" i="10" s="1"/>
  <c r="BB54" i="10"/>
  <c r="BB55" i="10" s="1"/>
  <c r="AZ54" i="10"/>
  <c r="AZ55" i="10" s="1"/>
  <c r="AX55" i="10"/>
  <c r="DR53" i="10"/>
  <c r="DG53" i="10"/>
  <c r="CU53" i="10"/>
  <c r="CI53" i="10"/>
  <c r="BW53" i="10"/>
  <c r="BK53" i="10"/>
  <c r="AY53" i="10"/>
  <c r="X53" i="10"/>
  <c r="W53" i="10"/>
  <c r="V53" i="10"/>
  <c r="U53" i="10"/>
  <c r="T53" i="10"/>
  <c r="S53" i="10"/>
  <c r="R53" i="10"/>
  <c r="Q53" i="10"/>
  <c r="P53" i="10"/>
  <c r="DR52" i="10"/>
  <c r="DS52" i="10" s="1"/>
  <c r="DG52" i="10"/>
  <c r="CU52" i="10"/>
  <c r="CI52" i="10"/>
  <c r="BW52" i="10"/>
  <c r="BK52" i="10"/>
  <c r="AY52" i="10"/>
  <c r="Y52" i="10"/>
  <c r="X52" i="10"/>
  <c r="W52" i="10"/>
  <c r="V52" i="10"/>
  <c r="U52" i="10"/>
  <c r="T52" i="10"/>
  <c r="S52" i="10"/>
  <c r="R52" i="10"/>
  <c r="Q52" i="10"/>
  <c r="P52" i="10"/>
  <c r="DR51" i="10"/>
  <c r="DG51" i="10"/>
  <c r="CU51" i="10"/>
  <c r="BY51" i="10"/>
  <c r="BK51" i="10"/>
  <c r="AY51" i="10"/>
  <c r="Y51" i="10"/>
  <c r="X51" i="10"/>
  <c r="W51" i="10"/>
  <c r="V51" i="10"/>
  <c r="U51" i="10"/>
  <c r="T51" i="10"/>
  <c r="S51" i="10"/>
  <c r="R51" i="10"/>
  <c r="P51" i="10"/>
  <c r="DR50" i="10"/>
  <c r="DG50" i="10"/>
  <c r="DI50" i="10" s="1"/>
  <c r="CU50" i="10"/>
  <c r="CW50" i="10" s="1"/>
  <c r="CI50" i="10"/>
  <c r="CK50" i="10" s="1"/>
  <c r="BW50" i="10"/>
  <c r="BY50" i="10" s="1"/>
  <c r="BK50" i="10"/>
  <c r="BM50" i="10" s="1"/>
  <c r="AY50" i="10"/>
  <c r="BA50" i="10" s="1"/>
  <c r="Y50" i="10"/>
  <c r="X50" i="10"/>
  <c r="W50" i="10"/>
  <c r="V50" i="10"/>
  <c r="U50" i="10"/>
  <c r="T50" i="10"/>
  <c r="S50" i="10"/>
  <c r="R50" i="10"/>
  <c r="P50" i="10"/>
  <c r="DR49" i="10"/>
  <c r="DG49" i="10"/>
  <c r="DI49" i="10" s="1"/>
  <c r="CU49" i="10"/>
  <c r="CW49" i="10" s="1"/>
  <c r="CI49" i="10"/>
  <c r="CK49" i="10" s="1"/>
  <c r="BW49" i="10"/>
  <c r="BY49" i="10" s="1"/>
  <c r="BK49" i="10"/>
  <c r="BM49" i="10" s="1"/>
  <c r="AY49" i="10"/>
  <c r="BA49" i="10" s="1"/>
  <c r="Y49" i="10"/>
  <c r="X49" i="10"/>
  <c r="W49" i="10"/>
  <c r="V49" i="10"/>
  <c r="U49" i="10"/>
  <c r="T49" i="10"/>
  <c r="S49" i="10"/>
  <c r="R49" i="10"/>
  <c r="P49" i="10"/>
  <c r="DQ47" i="10"/>
  <c r="DQ48" i="10" s="1"/>
  <c r="DP47" i="10"/>
  <c r="DP48" i="10" s="1"/>
  <c r="DO47" i="10"/>
  <c r="DN47" i="10"/>
  <c r="DM47" i="10"/>
  <c r="DM48" i="10" s="1"/>
  <c r="DL47" i="10"/>
  <c r="DL48" i="10" s="1"/>
  <c r="DK47" i="10"/>
  <c r="DK48" i="10" s="1"/>
  <c r="DJ47" i="10"/>
  <c r="DJ48" i="10" s="1"/>
  <c r="DH47" i="10"/>
  <c r="DH48" i="10" s="1"/>
  <c r="DF47" i="10"/>
  <c r="DF48" i="10" s="1"/>
  <c r="DE47" i="10"/>
  <c r="DE48" i="10" s="1"/>
  <c r="DD47" i="10"/>
  <c r="DC47" i="10"/>
  <c r="DC48" i="10" s="1"/>
  <c r="DB47" i="10"/>
  <c r="DB48" i="10" s="1"/>
  <c r="DA47" i="10"/>
  <c r="DA48" i="10" s="1"/>
  <c r="CZ47" i="10"/>
  <c r="CY47" i="10"/>
  <c r="CY48" i="10" s="1"/>
  <c r="CX47" i="10"/>
  <c r="CX48" i="10" s="1"/>
  <c r="CV47" i="10"/>
  <c r="CV48" i="10" s="1"/>
  <c r="CT47" i="10"/>
  <c r="CT48" i="10" s="1"/>
  <c r="CS47" i="10"/>
  <c r="CS48" i="10" s="1"/>
  <c r="CR47" i="10"/>
  <c r="CR48" i="10" s="1"/>
  <c r="CQ47" i="10"/>
  <c r="CQ48" i="10" s="1"/>
  <c r="CP47" i="10"/>
  <c r="CO47" i="10"/>
  <c r="CO48" i="10" s="1"/>
  <c r="CN47" i="10"/>
  <c r="CM47" i="10"/>
  <c r="CM48" i="10" s="1"/>
  <c r="CL47" i="10"/>
  <c r="CL48" i="10" s="1"/>
  <c r="CJ47" i="10"/>
  <c r="CH47" i="10"/>
  <c r="CH48" i="10" s="1"/>
  <c r="CG47" i="10"/>
  <c r="CG48" i="10" s="1"/>
  <c r="CF47" i="10"/>
  <c r="CF48" i="10" s="1"/>
  <c r="CE47" i="10"/>
  <c r="CE48" i="10" s="1"/>
  <c r="CD47" i="10"/>
  <c r="CC47" i="10"/>
  <c r="CC48" i="10" s="1"/>
  <c r="CB47" i="10"/>
  <c r="CB48" i="10" s="1"/>
  <c r="CA47" i="10"/>
  <c r="CA48" i="10" s="1"/>
  <c r="BZ47" i="10"/>
  <c r="BX47" i="10"/>
  <c r="BV47" i="10"/>
  <c r="BV48" i="10" s="1"/>
  <c r="BU47" i="10"/>
  <c r="BU48" i="10" s="1"/>
  <c r="BT47" i="10"/>
  <c r="BT48" i="10" s="1"/>
  <c r="BS47" i="10"/>
  <c r="BS48" i="10" s="1"/>
  <c r="BR47" i="10"/>
  <c r="BR48" i="10" s="1"/>
  <c r="BQ47" i="10"/>
  <c r="BQ48" i="10" s="1"/>
  <c r="BP47" i="10"/>
  <c r="BP48" i="10" s="1"/>
  <c r="BO47" i="10"/>
  <c r="BN47" i="10"/>
  <c r="BN48" i="10" s="1"/>
  <c r="BL47" i="10"/>
  <c r="BL48" i="10" s="1"/>
  <c r="BJ47" i="10"/>
  <c r="BJ48" i="10" s="1"/>
  <c r="BI47" i="10"/>
  <c r="BH47" i="10"/>
  <c r="BH48" i="10" s="1"/>
  <c r="BG47" i="10"/>
  <c r="BG48" i="10" s="1"/>
  <c r="BF47" i="10"/>
  <c r="BE47" i="10"/>
  <c r="BD47" i="10"/>
  <c r="BD48" i="10" s="1"/>
  <c r="BC47" i="10"/>
  <c r="BC48" i="10" s="1"/>
  <c r="BB47" i="10"/>
  <c r="BB48" i="10" s="1"/>
  <c r="AZ47" i="10"/>
  <c r="AZ48" i="10" s="1"/>
  <c r="AX47" i="10"/>
  <c r="AX48" i="10" s="1"/>
  <c r="N47" i="10"/>
  <c r="N48" i="10" s="1"/>
  <c r="DR45" i="10"/>
  <c r="DG45" i="10"/>
  <c r="DI45" i="10" s="1"/>
  <c r="CU45" i="10"/>
  <c r="CW45" i="10" s="1"/>
  <c r="CI45" i="10"/>
  <c r="CK45" i="10" s="1"/>
  <c r="BW45" i="10"/>
  <c r="BY45" i="10" s="1"/>
  <c r="BK45" i="10"/>
  <c r="BM45" i="10" s="1"/>
  <c r="AY45" i="10"/>
  <c r="BA45" i="10" s="1"/>
  <c r="Y45" i="10"/>
  <c r="X45" i="10"/>
  <c r="W45" i="10"/>
  <c r="V45" i="10"/>
  <c r="U45" i="10"/>
  <c r="T45" i="10"/>
  <c r="S45" i="10"/>
  <c r="R45" i="10"/>
  <c r="P45" i="10"/>
  <c r="L45" i="10"/>
  <c r="DR43" i="10"/>
  <c r="DR42" i="10"/>
  <c r="DG42" i="10"/>
  <c r="DI42" i="10" s="1"/>
  <c r="CU42" i="10"/>
  <c r="CW42" i="10" s="1"/>
  <c r="CK42" i="10"/>
  <c r="BW42" i="10"/>
  <c r="BY42" i="10" s="1"/>
  <c r="BK42" i="10"/>
  <c r="BM42" i="10" s="1"/>
  <c r="AY42" i="10"/>
  <c r="BA42" i="10" s="1"/>
  <c r="Y42" i="10"/>
  <c r="X42" i="10"/>
  <c r="W42" i="10"/>
  <c r="V42" i="10"/>
  <c r="U42" i="10"/>
  <c r="T42" i="10"/>
  <c r="S42" i="10"/>
  <c r="R42" i="10"/>
  <c r="P42" i="10"/>
  <c r="L42" i="10"/>
  <c r="DR41" i="10"/>
  <c r="DG41" i="10"/>
  <c r="DI41" i="10" s="1"/>
  <c r="CU41" i="10"/>
  <c r="CW41" i="10" s="1"/>
  <c r="CI41" i="10"/>
  <c r="CK41" i="10" s="1"/>
  <c r="BW41" i="10"/>
  <c r="BY41" i="10" s="1"/>
  <c r="BK41" i="10"/>
  <c r="BM41" i="10" s="1"/>
  <c r="AY41" i="10"/>
  <c r="Y41" i="10"/>
  <c r="X41" i="10"/>
  <c r="W41" i="10"/>
  <c r="V41" i="10"/>
  <c r="U41" i="10"/>
  <c r="T41" i="10"/>
  <c r="S41" i="10"/>
  <c r="R41" i="10"/>
  <c r="P41" i="10"/>
  <c r="L41" i="10"/>
  <c r="DR40" i="10"/>
  <c r="DG40" i="10"/>
  <c r="DI40" i="10" s="1"/>
  <c r="CU40" i="10"/>
  <c r="CW40" i="10" s="1"/>
  <c r="CI40" i="10"/>
  <c r="CK40" i="10" s="1"/>
  <c r="BW40" i="10"/>
  <c r="BY40" i="10" s="1"/>
  <c r="BK40" i="10"/>
  <c r="BM40" i="10" s="1"/>
  <c r="AY40" i="10"/>
  <c r="BA40" i="10" s="1"/>
  <c r="Y40" i="10"/>
  <c r="X40" i="10"/>
  <c r="W40" i="10"/>
  <c r="V40" i="10"/>
  <c r="U40" i="10"/>
  <c r="T40" i="10"/>
  <c r="S40" i="10"/>
  <c r="R40" i="10"/>
  <c r="P40" i="10"/>
  <c r="L40" i="10"/>
  <c r="DR39" i="10"/>
  <c r="DG39" i="10"/>
  <c r="CU39" i="10"/>
  <c r="CW39" i="10" s="1"/>
  <c r="CI39" i="10"/>
  <c r="CK39" i="10" s="1"/>
  <c r="BW39" i="10"/>
  <c r="BY39" i="10" s="1"/>
  <c r="BK39" i="10"/>
  <c r="BM39" i="10" s="1"/>
  <c r="AY39" i="10"/>
  <c r="BA39" i="10" s="1"/>
  <c r="Y39" i="10"/>
  <c r="X39" i="10"/>
  <c r="W39" i="10"/>
  <c r="V39" i="10"/>
  <c r="U39" i="10"/>
  <c r="T39" i="10"/>
  <c r="S39" i="10"/>
  <c r="R39" i="10"/>
  <c r="P39" i="10"/>
  <c r="L39" i="10"/>
  <c r="DR38" i="10"/>
  <c r="DG38" i="10"/>
  <c r="DI38" i="10" s="1"/>
  <c r="CU38" i="10"/>
  <c r="CW38" i="10" s="1"/>
  <c r="CI38" i="10"/>
  <c r="CK38" i="10" s="1"/>
  <c r="BW38" i="10"/>
  <c r="BY38" i="10" s="1"/>
  <c r="BK38" i="10"/>
  <c r="BM38" i="10" s="1"/>
  <c r="AY38" i="10"/>
  <c r="BA38" i="10" s="1"/>
  <c r="Y38" i="10"/>
  <c r="X38" i="10"/>
  <c r="W38" i="10"/>
  <c r="V38" i="10"/>
  <c r="U38" i="10"/>
  <c r="T38" i="10"/>
  <c r="S38" i="10"/>
  <c r="R38" i="10"/>
  <c r="P38" i="10"/>
  <c r="L38" i="10"/>
  <c r="DR37" i="10"/>
  <c r="DG37" i="10"/>
  <c r="DI37" i="10" s="1"/>
  <c r="CU37" i="10"/>
  <c r="CW37" i="10" s="1"/>
  <c r="CI37" i="10"/>
  <c r="CK37" i="10" s="1"/>
  <c r="BW37" i="10"/>
  <c r="BY37" i="10" s="1"/>
  <c r="BK37" i="10"/>
  <c r="BM37" i="10" s="1"/>
  <c r="AY37" i="10"/>
  <c r="BA37" i="10" s="1"/>
  <c r="Y37" i="10"/>
  <c r="X37" i="10"/>
  <c r="W37" i="10"/>
  <c r="V37" i="10"/>
  <c r="U37" i="10"/>
  <c r="T37" i="10"/>
  <c r="S37" i="10"/>
  <c r="R37" i="10"/>
  <c r="P37" i="10"/>
  <c r="L37" i="10"/>
  <c r="DR36" i="10"/>
  <c r="DG36" i="10"/>
  <c r="DI36" i="10" s="1"/>
  <c r="CU36" i="10"/>
  <c r="CW36" i="10" s="1"/>
  <c r="CI36" i="10"/>
  <c r="CK36" i="10" s="1"/>
  <c r="BW36" i="10"/>
  <c r="BY36" i="10" s="1"/>
  <c r="BK36" i="10"/>
  <c r="BM36" i="10" s="1"/>
  <c r="AY36" i="10"/>
  <c r="BA36" i="10" s="1"/>
  <c r="Y36" i="10"/>
  <c r="X36" i="10"/>
  <c r="W36" i="10"/>
  <c r="V36" i="10"/>
  <c r="U36" i="10"/>
  <c r="T36" i="10"/>
  <c r="S36" i="10"/>
  <c r="R36" i="10"/>
  <c r="P36" i="10"/>
  <c r="L36" i="10"/>
  <c r="DR35" i="10"/>
  <c r="DG35" i="10"/>
  <c r="DI35" i="10" s="1"/>
  <c r="CU35" i="10"/>
  <c r="CW35" i="10" s="1"/>
  <c r="CI35" i="10"/>
  <c r="CK35" i="10" s="1"/>
  <c r="BW35" i="10"/>
  <c r="BK35" i="10"/>
  <c r="BM35" i="10" s="1"/>
  <c r="AY35" i="10"/>
  <c r="BA35" i="10" s="1"/>
  <c r="Y35" i="10"/>
  <c r="X35" i="10"/>
  <c r="W35" i="10"/>
  <c r="V35" i="10"/>
  <c r="U35" i="10"/>
  <c r="T35" i="10"/>
  <c r="S35" i="10"/>
  <c r="R35" i="10"/>
  <c r="P35" i="10"/>
  <c r="L35" i="10"/>
  <c r="DR34" i="10"/>
  <c r="DG34" i="10"/>
  <c r="DI34" i="10" s="1"/>
  <c r="CU34" i="10"/>
  <c r="CI34" i="10"/>
  <c r="BW34" i="10"/>
  <c r="BY34" i="10" s="1"/>
  <c r="BK34" i="10"/>
  <c r="AY34" i="10"/>
  <c r="BA34" i="10" s="1"/>
  <c r="Y34" i="10"/>
  <c r="X34" i="10"/>
  <c r="W34" i="10"/>
  <c r="V34" i="10"/>
  <c r="U34" i="10"/>
  <c r="T34" i="10"/>
  <c r="S34" i="10"/>
  <c r="R34" i="10"/>
  <c r="P34" i="10"/>
  <c r="L34" i="10"/>
  <c r="DQ33" i="10"/>
  <c r="DP33" i="10"/>
  <c r="DO33" i="10"/>
  <c r="DN33" i="10"/>
  <c r="DM33" i="10"/>
  <c r="DL33" i="10"/>
  <c r="DK33" i="10"/>
  <c r="DJ33" i="10"/>
  <c r="DH33" i="10"/>
  <c r="DF33" i="10"/>
  <c r="DE33" i="10"/>
  <c r="DD33" i="10"/>
  <c r="DC33" i="10"/>
  <c r="DB33" i="10"/>
  <c r="DA33" i="10"/>
  <c r="CZ33" i="10"/>
  <c r="CY33" i="10"/>
  <c r="CX33" i="10"/>
  <c r="CV33" i="10"/>
  <c r="CT33" i="10"/>
  <c r="CS33" i="10"/>
  <c r="CR33" i="10"/>
  <c r="CQ33" i="10"/>
  <c r="CP33" i="10"/>
  <c r="CO33" i="10"/>
  <c r="CN33" i="10"/>
  <c r="CM33" i="10"/>
  <c r="CL33" i="10"/>
  <c r="CJ33" i="10"/>
  <c r="CH33" i="10"/>
  <c r="CG33" i="10"/>
  <c r="CF33" i="10"/>
  <c r="CE33" i="10"/>
  <c r="CD33" i="10"/>
  <c r="CC33" i="10"/>
  <c r="CB33" i="10"/>
  <c r="CA33" i="10"/>
  <c r="BZ33" i="10"/>
  <c r="BX33" i="10"/>
  <c r="BV33" i="10"/>
  <c r="BU33" i="10"/>
  <c r="BT33" i="10"/>
  <c r="BS33" i="10"/>
  <c r="BR33" i="10"/>
  <c r="BQ33" i="10"/>
  <c r="BP33" i="10"/>
  <c r="BO33" i="10"/>
  <c r="BN33" i="10"/>
  <c r="BL33" i="10"/>
  <c r="BJ33" i="10"/>
  <c r="BI33" i="10"/>
  <c r="BH33" i="10"/>
  <c r="BG33" i="10"/>
  <c r="BF33" i="10"/>
  <c r="BE33" i="10"/>
  <c r="BD33" i="10"/>
  <c r="BC33" i="10"/>
  <c r="BB33" i="10"/>
  <c r="AZ33" i="10"/>
  <c r="AX33" i="10"/>
  <c r="N33" i="10"/>
  <c r="M33" i="10"/>
  <c r="M81" i="10" s="1"/>
  <c r="DR32" i="10"/>
  <c r="DG32" i="10"/>
  <c r="DI32" i="10" s="1"/>
  <c r="CU32" i="10"/>
  <c r="CW32" i="10" s="1"/>
  <c r="CI32" i="10"/>
  <c r="CK32" i="10" s="1"/>
  <c r="BW32" i="10"/>
  <c r="BY32" i="10" s="1"/>
  <c r="BK32" i="10"/>
  <c r="BM32" i="10" s="1"/>
  <c r="AY32" i="10"/>
  <c r="BA32" i="10" s="1"/>
  <c r="Y32" i="10"/>
  <c r="X32" i="10"/>
  <c r="W32" i="10"/>
  <c r="V32" i="10"/>
  <c r="U32" i="10"/>
  <c r="T32" i="10"/>
  <c r="S32" i="10"/>
  <c r="R32" i="10"/>
  <c r="P32" i="10"/>
  <c r="L32" i="10"/>
  <c r="DR31" i="10"/>
  <c r="DG31" i="10"/>
  <c r="DI31" i="10" s="1"/>
  <c r="CU31" i="10"/>
  <c r="CW31" i="10" s="1"/>
  <c r="CI31" i="10"/>
  <c r="CK31" i="10" s="1"/>
  <c r="BW31" i="10"/>
  <c r="BY31" i="10" s="1"/>
  <c r="BK31" i="10"/>
  <c r="BM31" i="10" s="1"/>
  <c r="AY31" i="10"/>
  <c r="BA31" i="10" s="1"/>
  <c r="Y31" i="10"/>
  <c r="X31" i="10"/>
  <c r="W31" i="10"/>
  <c r="V31" i="10"/>
  <c r="U31" i="10"/>
  <c r="T31" i="10"/>
  <c r="S31" i="10"/>
  <c r="R31" i="10"/>
  <c r="P31" i="10"/>
  <c r="L31" i="10"/>
  <c r="DR30" i="10"/>
  <c r="DG30" i="10"/>
  <c r="DI30" i="10" s="1"/>
  <c r="CU30" i="10"/>
  <c r="CW30" i="10" s="1"/>
  <c r="CI30" i="10"/>
  <c r="CK30" i="10" s="1"/>
  <c r="BW30" i="10"/>
  <c r="BY30" i="10" s="1"/>
  <c r="BK30" i="10"/>
  <c r="BM30" i="10" s="1"/>
  <c r="AY30" i="10"/>
  <c r="BA30" i="10" s="1"/>
  <c r="Y30" i="10"/>
  <c r="X30" i="10"/>
  <c r="W30" i="10"/>
  <c r="V30" i="10"/>
  <c r="U30" i="10"/>
  <c r="T30" i="10"/>
  <c r="S30" i="10"/>
  <c r="R30" i="10"/>
  <c r="P30" i="10"/>
  <c r="L30" i="10"/>
  <c r="DR29" i="10"/>
  <c r="DG29" i="10"/>
  <c r="DI29" i="10" s="1"/>
  <c r="CU29" i="10"/>
  <c r="CW29" i="10" s="1"/>
  <c r="CI29" i="10"/>
  <c r="CK29" i="10" s="1"/>
  <c r="BW29" i="10"/>
  <c r="BY29" i="10" s="1"/>
  <c r="BK29" i="10"/>
  <c r="BM29" i="10" s="1"/>
  <c r="AY29" i="10"/>
  <c r="BA29" i="10" s="1"/>
  <c r="Y29" i="10"/>
  <c r="X29" i="10"/>
  <c r="W29" i="10"/>
  <c r="V29" i="10"/>
  <c r="U29" i="10"/>
  <c r="T29" i="10"/>
  <c r="S29" i="10"/>
  <c r="R29" i="10"/>
  <c r="P29" i="10"/>
  <c r="L29" i="10"/>
  <c r="DR28" i="10"/>
  <c r="DG28" i="10"/>
  <c r="DI28" i="10" s="1"/>
  <c r="CU28" i="10"/>
  <c r="CW28" i="10" s="1"/>
  <c r="CI28" i="10"/>
  <c r="CK28" i="10" s="1"/>
  <c r="BW28" i="10"/>
  <c r="BY28" i="10" s="1"/>
  <c r="BK28" i="10"/>
  <c r="BM28" i="10" s="1"/>
  <c r="BA28" i="10"/>
  <c r="Y28" i="10"/>
  <c r="X28" i="10"/>
  <c r="W28" i="10"/>
  <c r="V28" i="10"/>
  <c r="U28" i="10"/>
  <c r="T28" i="10"/>
  <c r="S28" i="10"/>
  <c r="R28" i="10"/>
  <c r="P28" i="10"/>
  <c r="L28" i="10"/>
  <c r="DR27" i="10"/>
  <c r="DG27" i="10"/>
  <c r="CU27" i="10"/>
  <c r="CI27" i="10"/>
  <c r="CK27" i="10" s="1"/>
  <c r="BW27" i="10"/>
  <c r="BK27" i="10"/>
  <c r="BM27" i="10" s="1"/>
  <c r="AY27" i="10"/>
  <c r="BA27" i="10" s="1"/>
  <c r="Y27" i="10"/>
  <c r="X27" i="10"/>
  <c r="W27" i="10"/>
  <c r="V27" i="10"/>
  <c r="U27" i="10"/>
  <c r="T27" i="10"/>
  <c r="S27" i="10"/>
  <c r="R27" i="10"/>
  <c r="P27" i="10"/>
  <c r="L27" i="10"/>
  <c r="CH26" i="10"/>
  <c r="CG26" i="10"/>
  <c r="CF26" i="10"/>
  <c r="CE26" i="10"/>
  <c r="CD26" i="10"/>
  <c r="CC26" i="10"/>
  <c r="CB26" i="10"/>
  <c r="CA26" i="10"/>
  <c r="BZ26" i="10"/>
  <c r="BX26" i="10"/>
  <c r="BV26" i="10"/>
  <c r="BU26" i="10"/>
  <c r="BT26" i="10"/>
  <c r="BS26" i="10"/>
  <c r="BR26" i="10"/>
  <c r="BQ26" i="10"/>
  <c r="BP26" i="10"/>
  <c r="BO26" i="10"/>
  <c r="BN26" i="10"/>
  <c r="BL26" i="10"/>
  <c r="BJ26" i="10"/>
  <c r="BI26" i="10"/>
  <c r="BH26" i="10"/>
  <c r="BG26" i="10"/>
  <c r="BF26" i="10"/>
  <c r="BE26" i="10"/>
  <c r="BD26" i="10"/>
  <c r="BC26" i="10"/>
  <c r="BB26" i="10"/>
  <c r="AZ26" i="10"/>
  <c r="N81" i="10" l="1"/>
  <c r="S65" i="10"/>
  <c r="S66" i="10" s="1"/>
  <c r="P65" i="10"/>
  <c r="P66" i="10" s="1"/>
  <c r="W84" i="10"/>
  <c r="Y72" i="10"/>
  <c r="Y73" i="10" s="1"/>
  <c r="X72" i="10"/>
  <c r="X73" i="10" s="1"/>
  <c r="W72" i="10"/>
  <c r="W73" i="10" s="1"/>
  <c r="V72" i="10"/>
  <c r="V73" i="10" s="1"/>
  <c r="U72" i="10"/>
  <c r="U73" i="10" s="1"/>
  <c r="T72" i="10"/>
  <c r="T73" i="10" s="1"/>
  <c r="S72" i="10"/>
  <c r="S73" i="10" s="1"/>
  <c r="R72" i="10"/>
  <c r="R73" i="10" s="1"/>
  <c r="P72" i="10"/>
  <c r="P73" i="10" s="1"/>
  <c r="DF81" i="10"/>
  <c r="DF87" i="10" s="1"/>
  <c r="DF90" i="10" s="1"/>
  <c r="CH81" i="10"/>
  <c r="CH87" i="10" s="1"/>
  <c r="CH90" i="10" s="1"/>
  <c r="BV81" i="10"/>
  <c r="BV87" i="10" s="1"/>
  <c r="BJ81" i="10"/>
  <c r="BJ87" i="10" s="1"/>
  <c r="BJ90" i="10" s="1"/>
  <c r="DG72" i="10"/>
  <c r="V84" i="10"/>
  <c r="P84" i="10"/>
  <c r="S84" i="10"/>
  <c r="AY84" i="10"/>
  <c r="Y84" i="10"/>
  <c r="U84" i="10"/>
  <c r="T84" i="10"/>
  <c r="L26" i="10"/>
  <c r="BK84" i="10"/>
  <c r="R84" i="10"/>
  <c r="V65" i="10"/>
  <c r="V66" i="10" s="1"/>
  <c r="R65" i="10"/>
  <c r="R66" i="10" s="1"/>
  <c r="DG84" i="10"/>
  <c r="L33" i="10"/>
  <c r="CT81" i="10"/>
  <c r="CI84" i="10"/>
  <c r="DR73" i="10"/>
  <c r="X84" i="10"/>
  <c r="L73" i="10"/>
  <c r="L46" i="10"/>
  <c r="L90" i="10" s="1"/>
  <c r="CU84" i="10"/>
  <c r="BM47" i="10"/>
  <c r="Q51" i="10"/>
  <c r="Q84" i="10" s="1"/>
  <c r="BY84" i="10"/>
  <c r="BW84" i="10"/>
  <c r="O53" i="10"/>
  <c r="BA79" i="10"/>
  <c r="O79" i="10"/>
  <c r="V26" i="10"/>
  <c r="X26" i="10"/>
  <c r="C91" i="10"/>
  <c r="C93" i="10"/>
  <c r="W26" i="10"/>
  <c r="C92" i="10"/>
  <c r="C94" i="10"/>
  <c r="S26" i="10"/>
  <c r="T26" i="10"/>
  <c r="R26" i="10"/>
  <c r="U26" i="10"/>
  <c r="Y26" i="10"/>
  <c r="P26" i="10"/>
  <c r="DI27" i="10"/>
  <c r="DI26" i="10" s="1"/>
  <c r="DG26" i="10"/>
  <c r="CK26" i="10"/>
  <c r="CW27" i="10"/>
  <c r="CW26" i="10" s="1"/>
  <c r="CU26" i="10"/>
  <c r="DS38" i="10"/>
  <c r="BO46" i="10"/>
  <c r="DS37" i="10"/>
  <c r="DS74" i="10"/>
  <c r="DI65" i="10"/>
  <c r="DI66" i="10" s="1"/>
  <c r="CJ46" i="10"/>
  <c r="CC46" i="10"/>
  <c r="DS29" i="10"/>
  <c r="DS71" i="10"/>
  <c r="DS28" i="10"/>
  <c r="DS51" i="10"/>
  <c r="CK54" i="10"/>
  <c r="CK55" i="10" s="1"/>
  <c r="BE46" i="10"/>
  <c r="AY72" i="10"/>
  <c r="AY73" i="10" s="1"/>
  <c r="DS49" i="10"/>
  <c r="DS34" i="10"/>
  <c r="DS31" i="10"/>
  <c r="DS42" i="10"/>
  <c r="BT46" i="10"/>
  <c r="CY46" i="10"/>
  <c r="DH46" i="10"/>
  <c r="DS41" i="10"/>
  <c r="DP46" i="10"/>
  <c r="DS64" i="10"/>
  <c r="DS43" i="10"/>
  <c r="T47" i="10"/>
  <c r="T48" i="10" s="1"/>
  <c r="AY65" i="10"/>
  <c r="AY66" i="10" s="1"/>
  <c r="CP46" i="10"/>
  <c r="BE48" i="10"/>
  <c r="BE81" i="10" s="1"/>
  <c r="BE87" i="10" s="1"/>
  <c r="CU33" i="10"/>
  <c r="DD46" i="10"/>
  <c r="DS68" i="10"/>
  <c r="T33" i="10"/>
  <c r="BN46" i="10"/>
  <c r="DS63" i="10"/>
  <c r="BM54" i="10"/>
  <c r="BM55" i="10" s="1"/>
  <c r="BW26" i="10"/>
  <c r="CF46" i="10"/>
  <c r="DD48" i="10"/>
  <c r="DD81" i="10" s="1"/>
  <c r="DD87" i="10" s="1"/>
  <c r="DS50" i="10"/>
  <c r="BY54" i="10"/>
  <c r="BY55" i="10" s="1"/>
  <c r="DS36" i="10"/>
  <c r="CX46" i="10"/>
  <c r="BR46" i="10"/>
  <c r="DS53" i="10"/>
  <c r="BH46" i="10"/>
  <c r="DG65" i="10"/>
  <c r="DG66" i="10" s="1"/>
  <c r="O70" i="10"/>
  <c r="DG54" i="10"/>
  <c r="DG55" i="10" s="1"/>
  <c r="O69" i="10"/>
  <c r="BF46" i="10"/>
  <c r="DK46" i="10"/>
  <c r="W47" i="10"/>
  <c r="DI54" i="10"/>
  <c r="DI55" i="10" s="1"/>
  <c r="DS78" i="10"/>
  <c r="DS40" i="10"/>
  <c r="DL46" i="10"/>
  <c r="BA68" i="10"/>
  <c r="BA65" i="10" s="1"/>
  <c r="BA66" i="10" s="1"/>
  <c r="DR84" i="10"/>
  <c r="O32" i="10"/>
  <c r="R33" i="10"/>
  <c r="O41" i="10"/>
  <c r="DO46" i="10"/>
  <c r="CP48" i="10"/>
  <c r="CP81" i="10" s="1"/>
  <c r="CP87" i="10" s="1"/>
  <c r="CP90" i="10" s="1"/>
  <c r="Q28" i="10"/>
  <c r="BI46" i="10"/>
  <c r="BW47" i="10"/>
  <c r="BW48" i="10" s="1"/>
  <c r="O51" i="10"/>
  <c r="DA46" i="10"/>
  <c r="O28" i="10"/>
  <c r="DS32" i="10"/>
  <c r="O39" i="10"/>
  <c r="DS45" i="10"/>
  <c r="BZ46" i="10"/>
  <c r="DR65" i="10"/>
  <c r="BK65" i="10"/>
  <c r="BK66" i="10" s="1"/>
  <c r="DS69" i="10"/>
  <c r="CU72" i="10"/>
  <c r="CU73" i="10" s="1"/>
  <c r="DS75" i="10"/>
  <c r="O34" i="10"/>
  <c r="CI26" i="10"/>
  <c r="CI33" i="10"/>
  <c r="Y33" i="10"/>
  <c r="BQ46" i="10"/>
  <c r="DR48" i="10"/>
  <c r="CN46" i="10"/>
  <c r="DB46" i="10"/>
  <c r="BZ48" i="10"/>
  <c r="BZ81" i="10" s="1"/>
  <c r="BZ87" i="10" s="1"/>
  <c r="O49" i="10"/>
  <c r="O50" i="10"/>
  <c r="BH81" i="10"/>
  <c r="BH87" i="10" s="1"/>
  <c r="DA66" i="10"/>
  <c r="DA81" i="10" s="1"/>
  <c r="DA87" i="10" s="1"/>
  <c r="DS67" i="10"/>
  <c r="DS70" i="10"/>
  <c r="DS79" i="10"/>
  <c r="Q50" i="10"/>
  <c r="U33" i="10"/>
  <c r="DS39" i="10"/>
  <c r="BA41" i="10"/>
  <c r="Q41" i="10" s="1"/>
  <c r="DJ46" i="10"/>
  <c r="DR55" i="10"/>
  <c r="DR72" i="10"/>
  <c r="CB46" i="10"/>
  <c r="AZ46" i="10"/>
  <c r="AY54" i="10"/>
  <c r="AY55" i="10" s="1"/>
  <c r="CO81" i="10"/>
  <c r="CO87" i="10" s="1"/>
  <c r="O75" i="10"/>
  <c r="O42" i="10"/>
  <c r="AY26" i="10"/>
  <c r="P33" i="10"/>
  <c r="BB46" i="10"/>
  <c r="DM46" i="10"/>
  <c r="CJ48" i="10"/>
  <c r="CJ81" i="10" s="1"/>
  <c r="CJ87" i="10" s="1"/>
  <c r="P47" i="10"/>
  <c r="S47" i="10"/>
  <c r="S48" i="10" s="1"/>
  <c r="DP81" i="10"/>
  <c r="DP87" i="10" s="1"/>
  <c r="BC46" i="10"/>
  <c r="CL46" i="10"/>
  <c r="V47" i="10"/>
  <c r="DI47" i="10"/>
  <c r="DI48" i="10" s="1"/>
  <c r="O52" i="10"/>
  <c r="CI65" i="10"/>
  <c r="CI66" i="10" s="1"/>
  <c r="V33" i="10"/>
  <c r="DR33" i="10"/>
  <c r="AY33" i="10"/>
  <c r="BW33" i="10"/>
  <c r="CM46" i="10"/>
  <c r="BG46" i="10"/>
  <c r="BU46" i="10"/>
  <c r="CV46" i="10"/>
  <c r="BO48" i="10"/>
  <c r="BO81" i="10" s="1"/>
  <c r="BO87" i="10" s="1"/>
  <c r="CN48" i="10"/>
  <c r="CN81" i="10" s="1"/>
  <c r="CN87" i="10" s="1"/>
  <c r="Q30" i="10"/>
  <c r="Q49" i="10"/>
  <c r="X33" i="10"/>
  <c r="N46" i="10"/>
  <c r="CD46" i="10"/>
  <c r="DS27" i="10"/>
  <c r="DR26" i="10"/>
  <c r="Q38" i="10"/>
  <c r="CR46" i="10"/>
  <c r="CI47" i="10"/>
  <c r="CI48" i="10" s="1"/>
  <c r="X47" i="10"/>
  <c r="X48" i="10" s="1"/>
  <c r="CI54" i="10"/>
  <c r="CI55" i="10" s="1"/>
  <c r="O63" i="10"/>
  <c r="O54" i="10" s="1"/>
  <c r="O55" i="10" s="1"/>
  <c r="Y47" i="10"/>
  <c r="Y48" i="10" s="1"/>
  <c r="Q61" i="10"/>
  <c r="BY72" i="10"/>
  <c r="BY73" i="10" s="1"/>
  <c r="BK33" i="10"/>
  <c r="DS30" i="10"/>
  <c r="S33" i="10"/>
  <c r="BX46" i="10"/>
  <c r="CZ46" i="10"/>
  <c r="DN46" i="10"/>
  <c r="CW54" i="10"/>
  <c r="CW55" i="10" s="1"/>
  <c r="Q31" i="10"/>
  <c r="BM34" i="10"/>
  <c r="BM33" i="10" s="1"/>
  <c r="W33" i="10"/>
  <c r="DG33" i="10"/>
  <c r="BP46" i="10"/>
  <c r="CK47" i="10"/>
  <c r="CK48" i="10" s="1"/>
  <c r="CI72" i="10"/>
  <c r="CI73" i="10" s="1"/>
  <c r="CW72" i="10"/>
  <c r="CW73" i="10" s="1"/>
  <c r="BM26" i="10"/>
  <c r="Q42" i="10"/>
  <c r="BY47" i="10"/>
  <c r="CW47" i="10"/>
  <c r="Q29" i="10"/>
  <c r="Q32" i="10"/>
  <c r="BA26" i="10"/>
  <c r="Q37" i="10"/>
  <c r="BY27" i="10"/>
  <c r="BY26" i="10" s="1"/>
  <c r="O35" i="10"/>
  <c r="AX46" i="10"/>
  <c r="BL46" i="10"/>
  <c r="DC46" i="10"/>
  <c r="CZ48" i="10"/>
  <c r="CZ81" i="10" s="1"/>
  <c r="CZ87" i="10" s="1"/>
  <c r="DN48" i="10"/>
  <c r="BK54" i="10"/>
  <c r="BK55" i="10" s="1"/>
  <c r="BW54" i="10"/>
  <c r="BW55" i="10" s="1"/>
  <c r="CU54" i="10"/>
  <c r="CU55" i="10" s="1"/>
  <c r="DS56" i="10"/>
  <c r="CU65" i="10"/>
  <c r="CU66" i="10" s="1"/>
  <c r="CK65" i="10"/>
  <c r="CK66" i="10" s="1"/>
  <c r="BQ81" i="10"/>
  <c r="BQ87" i="10" s="1"/>
  <c r="CE81" i="10"/>
  <c r="CE87" i="10" s="1"/>
  <c r="DE81" i="10"/>
  <c r="DE87" i="10" s="1"/>
  <c r="DS35" i="10"/>
  <c r="DR54" i="10"/>
  <c r="BB81" i="10"/>
  <c r="BB87" i="10" s="1"/>
  <c r="BP81" i="10"/>
  <c r="BP87" i="10" s="1"/>
  <c r="CQ81" i="10"/>
  <c r="CQ87" i="10" s="1"/>
  <c r="BL81" i="10"/>
  <c r="BL87" i="10" s="1"/>
  <c r="Q36" i="10"/>
  <c r="Q45" i="10"/>
  <c r="CA46" i="10"/>
  <c r="CO46" i="10"/>
  <c r="CG46" i="10"/>
  <c r="CS46" i="10"/>
  <c r="DE46" i="10"/>
  <c r="DQ46" i="10"/>
  <c r="BI48" i="10"/>
  <c r="BI81" i="10" s="1"/>
  <c r="BI87" i="10" s="1"/>
  <c r="BX48" i="10"/>
  <c r="BX81" i="10" s="1"/>
  <c r="BX87" i="10" s="1"/>
  <c r="DO48" i="10"/>
  <c r="DO81" i="10" s="1"/>
  <c r="DO87" i="10" s="1"/>
  <c r="U47" i="10"/>
  <c r="O64" i="10"/>
  <c r="CW65" i="10"/>
  <c r="CW66" i="10" s="1"/>
  <c r="BD81" i="10"/>
  <c r="BD87" i="10" s="1"/>
  <c r="BR81" i="10"/>
  <c r="BR87" i="10" s="1"/>
  <c r="CS81" i="10"/>
  <c r="CS87" i="10" s="1"/>
  <c r="BT81" i="10"/>
  <c r="BT87" i="10" s="1"/>
  <c r="BM74" i="10"/>
  <c r="O74" i="10"/>
  <c r="BK72" i="10"/>
  <c r="BK73" i="10" s="1"/>
  <c r="BK26" i="10"/>
  <c r="O36" i="10"/>
  <c r="O45" i="10"/>
  <c r="CQ46" i="10"/>
  <c r="DF46" i="10"/>
  <c r="DR47" i="10"/>
  <c r="BW65" i="10"/>
  <c r="BW66" i="10" s="1"/>
  <c r="DK81" i="10"/>
  <c r="DK87" i="10" s="1"/>
  <c r="BS81" i="10"/>
  <c r="BS87" i="10" s="1"/>
  <c r="CG81" i="10"/>
  <c r="CG87" i="10" s="1"/>
  <c r="O29" i="10"/>
  <c r="CK34" i="10"/>
  <c r="CK33" i="10" s="1"/>
  <c r="BY35" i="10"/>
  <c r="BY33" i="10" s="1"/>
  <c r="O37" i="10"/>
  <c r="DI39" i="10"/>
  <c r="DI33" i="10" s="1"/>
  <c r="M46" i="10"/>
  <c r="AY47" i="10"/>
  <c r="BK47" i="10"/>
  <c r="CU47" i="10"/>
  <c r="DG47" i="10"/>
  <c r="BA56" i="10"/>
  <c r="O56" i="10"/>
  <c r="DL81" i="10"/>
  <c r="DL87" i="10" s="1"/>
  <c r="CA81" i="10"/>
  <c r="CA87" i="10" s="1"/>
  <c r="CE46" i="10"/>
  <c r="CT46" i="10"/>
  <c r="DH81" i="10"/>
  <c r="DH87" i="10" s="1"/>
  <c r="BG81" i="10"/>
  <c r="BG87" i="10" s="1"/>
  <c r="BU81" i="10"/>
  <c r="BU87" i="10" s="1"/>
  <c r="CF81" i="10"/>
  <c r="CF87" i="10" s="1"/>
  <c r="O30" i="10"/>
  <c r="CW34" i="10"/>
  <c r="CW33" i="10" s="1"/>
  <c r="O38" i="10"/>
  <c r="DJ81" i="10"/>
  <c r="DJ87" i="10" s="1"/>
  <c r="CX81" i="10"/>
  <c r="CX87" i="10" s="1"/>
  <c r="DQ81" i="10"/>
  <c r="DQ87" i="10" s="1"/>
  <c r="BD46" i="10"/>
  <c r="BS46" i="10"/>
  <c r="CH46" i="10"/>
  <c r="CD48" i="10"/>
  <c r="CD81" i="10" s="1"/>
  <c r="CD87" i="10" s="1"/>
  <c r="DM81" i="10"/>
  <c r="DM87" i="10" s="1"/>
  <c r="O68" i="10"/>
  <c r="Q71" i="10"/>
  <c r="CL81" i="10"/>
  <c r="CL87" i="10" s="1"/>
  <c r="CM81" i="10"/>
  <c r="CM87" i="10" s="1"/>
  <c r="O78" i="10"/>
  <c r="BW72" i="10"/>
  <c r="BW73" i="10" s="1"/>
  <c r="Q40" i="10"/>
  <c r="CR81" i="10"/>
  <c r="CR87" i="10" s="1"/>
  <c r="O27" i="10"/>
  <c r="O31" i="10"/>
  <c r="O40" i="10"/>
  <c r="BV46" i="10"/>
  <c r="Q67" i="10"/>
  <c r="O71" i="10"/>
  <c r="AZ81" i="10"/>
  <c r="AZ87" i="10" s="1"/>
  <c r="CV81" i="10"/>
  <c r="CV87" i="10" s="1"/>
  <c r="BN81" i="10"/>
  <c r="BN87" i="10" s="1"/>
  <c r="CB81" i="10"/>
  <c r="CB87" i="10" s="1"/>
  <c r="DB81" i="10"/>
  <c r="DB87" i="10" s="1"/>
  <c r="DB90" i="10" s="1"/>
  <c r="BC81" i="10"/>
  <c r="BC87" i="10" s="1"/>
  <c r="CY81" i="10"/>
  <c r="CY87" i="10" s="1"/>
  <c r="BJ46" i="10"/>
  <c r="BF48" i="10"/>
  <c r="BF81" i="10" s="1"/>
  <c r="BF87" i="10" s="1"/>
  <c r="BF90" i="10" s="1"/>
  <c r="R47" i="10"/>
  <c r="BM65" i="10"/>
  <c r="BM66" i="10" s="1"/>
  <c r="CC81" i="10"/>
  <c r="CC87" i="10" s="1"/>
  <c r="DC81" i="10"/>
  <c r="DC87" i="10" s="1"/>
  <c r="O61" i="10"/>
  <c r="AX66" i="10"/>
  <c r="O67" i="10"/>
  <c r="N87" i="10" l="1"/>
  <c r="L81" i="10"/>
  <c r="O72" i="10"/>
  <c r="O73" i="10" s="1"/>
  <c r="Q79" i="10"/>
  <c r="BA72" i="10"/>
  <c r="BA73" i="10" s="1"/>
  <c r="DR66" i="10"/>
  <c r="DS66" i="10" s="1"/>
  <c r="AX81" i="10"/>
  <c r="O65" i="10"/>
  <c r="O66" i="10" s="1"/>
  <c r="CT87" i="10"/>
  <c r="L87" i="10"/>
  <c r="M87" i="10"/>
  <c r="DS73" i="10"/>
  <c r="U46" i="10"/>
  <c r="R46" i="10"/>
  <c r="Q47" i="10"/>
  <c r="V48" i="10"/>
  <c r="V81" i="10" s="1"/>
  <c r="V87" i="10" s="1"/>
  <c r="V46" i="10"/>
  <c r="X46" i="10"/>
  <c r="O47" i="10"/>
  <c r="BV90" i="10"/>
  <c r="O84" i="10"/>
  <c r="BR90" i="10"/>
  <c r="BJ88" i="10"/>
  <c r="O26" i="10"/>
  <c r="DN81" i="10"/>
  <c r="DN87" i="10" s="1"/>
  <c r="DN90" i="10" s="1"/>
  <c r="Y81" i="10"/>
  <c r="Y87" i="10" s="1"/>
  <c r="DS84" i="10"/>
  <c r="DS65" i="10"/>
  <c r="Q68" i="10"/>
  <c r="Q65" i="10" s="1"/>
  <c r="Q66" i="10" s="1"/>
  <c r="T46" i="10"/>
  <c r="DS47" i="10"/>
  <c r="DS54" i="10"/>
  <c r="W46" i="10"/>
  <c r="CI81" i="10"/>
  <c r="CI87" i="10" s="1"/>
  <c r="P46" i="10"/>
  <c r="DS55" i="10"/>
  <c r="W48" i="10"/>
  <c r="W81" i="10" s="1"/>
  <c r="W87" i="10" s="1"/>
  <c r="DS33" i="10"/>
  <c r="T81" i="10"/>
  <c r="T87" i="10" s="1"/>
  <c r="P48" i="10"/>
  <c r="P81" i="10" s="1"/>
  <c r="P87" i="10" s="1"/>
  <c r="DS26" i="10"/>
  <c r="DS72" i="10"/>
  <c r="S81" i="10"/>
  <c r="S87" i="10" s="1"/>
  <c r="O33" i="10"/>
  <c r="CK81" i="10"/>
  <c r="CK87" i="10" s="1"/>
  <c r="Q35" i="10"/>
  <c r="X81" i="10"/>
  <c r="X87" i="10" s="1"/>
  <c r="Q34" i="10"/>
  <c r="BA33" i="10"/>
  <c r="DS48" i="10"/>
  <c r="DI46" i="10"/>
  <c r="BA47" i="10"/>
  <c r="BA48" i="10" s="1"/>
  <c r="CI46" i="10"/>
  <c r="CD90" i="10"/>
  <c r="BV88" i="10"/>
  <c r="DI81" i="10"/>
  <c r="DI87" i="10" s="1"/>
  <c r="BY48" i="10"/>
  <c r="BY81" i="10" s="1"/>
  <c r="BY87" i="10" s="1"/>
  <c r="BY46" i="10"/>
  <c r="M82" i="10"/>
  <c r="Q74" i="10"/>
  <c r="BM72" i="10"/>
  <c r="BM73" i="10" s="1"/>
  <c r="Q27" i="10"/>
  <c r="Q26" i="10" s="1"/>
  <c r="CW48" i="10"/>
  <c r="CW81" i="10" s="1"/>
  <c r="CW87" i="10" s="1"/>
  <c r="CW46" i="10"/>
  <c r="DR46" i="10"/>
  <c r="Q56" i="10"/>
  <c r="BA54" i="10"/>
  <c r="BA55" i="10" s="1"/>
  <c r="CH88" i="10"/>
  <c r="CK46" i="10"/>
  <c r="BM48" i="10"/>
  <c r="DG48" i="10"/>
  <c r="DG81" i="10" s="1"/>
  <c r="DG87" i="10" s="1"/>
  <c r="DG46" i="10"/>
  <c r="R48" i="10"/>
  <c r="R81" i="10" s="1"/>
  <c r="R87" i="10" s="1"/>
  <c r="CU48" i="10"/>
  <c r="CU81" i="10" s="1"/>
  <c r="CU87" i="10" s="1"/>
  <c r="CU46" i="10"/>
  <c r="BK48" i="10"/>
  <c r="BK81" i="10" s="1"/>
  <c r="BK87" i="10" s="1"/>
  <c r="BK46" i="10"/>
  <c r="S46" i="10"/>
  <c r="AY48" i="10"/>
  <c r="AY81" i="10" s="1"/>
  <c r="AY46" i="10"/>
  <c r="Y46" i="10"/>
  <c r="U48" i="10"/>
  <c r="BW81" i="10"/>
  <c r="BW87" i="10" s="1"/>
  <c r="BW46" i="10"/>
  <c r="Q39" i="10"/>
  <c r="AX87" i="10" l="1"/>
  <c r="DR81" i="10"/>
  <c r="DS81" i="10" s="1"/>
  <c r="Q72" i="10"/>
  <c r="AY87" i="10"/>
  <c r="CT90" i="10"/>
  <c r="CT88" i="10"/>
  <c r="U81" i="10"/>
  <c r="U87" i="10" s="1"/>
  <c r="Q48" i="10"/>
  <c r="O48" i="10"/>
  <c r="O81" i="10" s="1"/>
  <c r="O87" i="10" s="1"/>
  <c r="O46" i="10"/>
  <c r="DF88" i="10"/>
  <c r="M92" i="10"/>
  <c r="DS46" i="10"/>
  <c r="Q33" i="10"/>
  <c r="BM81" i="10"/>
  <c r="BM87" i="10" s="1"/>
  <c r="BA81" i="10"/>
  <c r="BA87" i="10" s="1"/>
  <c r="BM46" i="10"/>
  <c r="BA46" i="10"/>
  <c r="DR87" i="10" l="1"/>
  <c r="DS87" i="10" s="1"/>
  <c r="AX88" i="10"/>
  <c r="AX90" i="10"/>
  <c r="Q73" i="10"/>
  <c r="Q81" i="10" s="1"/>
  <c r="Q87" i="10" s="1"/>
  <c r="Q46" i="10"/>
  <c r="N92" i="10"/>
</calcChain>
</file>

<file path=xl/sharedStrings.xml><?xml version="1.0" encoding="utf-8"?>
<sst xmlns="http://schemas.openxmlformats.org/spreadsheetml/2006/main" count="1100" uniqueCount="348">
  <si>
    <t>Директор ГБПОУ НСО "НЭК"</t>
  </si>
  <si>
    <t>_____________ В.В. Дронь</t>
  </si>
  <si>
    <t>УЧЕБНЫЙ ПЛАН</t>
  </si>
  <si>
    <t>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</si>
  <si>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</si>
  <si>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</si>
  <si>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</si>
  <si>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</si>
  <si>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</si>
  <si>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</si>
  <si>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</si>
  <si>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</si>
  <si>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</si>
  <si>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</si>
  <si>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</si>
  <si>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</si>
  <si>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</si>
  <si>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</si>
  <si>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</si>
  <si>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</si>
  <si>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</si>
  <si>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</si>
  <si>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</si>
  <si>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</si>
  <si>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</si>
  <si>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</si>
  <si>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</si>
  <si>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</si>
  <si>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</si>
  <si>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</si>
  <si>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</si>
  <si>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</si>
  <si>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</si>
  <si>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</si>
  <si>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</si>
  <si>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</si>
  <si>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</si>
  <si>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</si>
  <si>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</si>
  <si>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</si>
  <si>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</si>
  <si>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</si>
  <si>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</si>
  <si>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</si>
  <si>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</si>
  <si>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</si>
  <si>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</si>
  <si>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</si>
  <si>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</si>
  <si>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</si>
  <si>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</si>
  <si>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</si>
  <si>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</si>
  <si>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</si>
  <si>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</si>
  <si>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</si>
  <si>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</si>
  <si>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</si>
  <si>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</si>
  <si>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</si>
  <si>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</si>
  <si>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</si>
  <si>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</si>
  <si>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</si>
  <si>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</si>
  <si>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</si>
  <si>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</si>
  <si>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</si>
  <si>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</si>
  <si>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</si>
  <si>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</si>
  <si>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</si>
  <si>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</si>
  <si>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</si>
  <si>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</si>
  <si>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</si>
  <si>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</si>
  <si>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</si>
  <si>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</si>
  <si>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</si>
  <si>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</si>
  <si>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</si>
  <si>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</si>
  <si>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</si>
  <si>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</si>
  <si>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</si>
  <si>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</si>
  <si>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</si>
  <si>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</si>
  <si>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</si>
  <si>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</si>
  <si>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</si>
  <si>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</si>
  <si>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</si>
  <si>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</si>
  <si>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</si>
  <si>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</si>
  <si>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</si>
  <si>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</si>
  <si>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</si>
  <si>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</si>
  <si>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</si>
  <si>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</si>
  <si>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</si>
  <si>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*</t>
  </si>
  <si>
    <t>Обозначения:</t>
  </si>
  <si>
    <t xml:space="preserve">   Промежуточная аттестация</t>
  </si>
  <si>
    <t xml:space="preserve">   Каникулы</t>
  </si>
  <si>
    <t xml:space="preserve">   Обучение по дисциплинам и МДК</t>
  </si>
  <si>
    <t>Учебная практика</t>
  </si>
  <si>
    <t>Производственная практика</t>
  </si>
  <si>
    <t>Преддипломная практика</t>
  </si>
  <si>
    <t>Государственная итоговая аттестация</t>
  </si>
  <si>
    <t>Промежуточная аттестация</t>
  </si>
  <si>
    <t>ГИА</t>
  </si>
  <si>
    <t>Каникулы</t>
  </si>
  <si>
    <t>Всего</t>
  </si>
  <si>
    <t>1 сем</t>
  </si>
  <si>
    <t>2 сем</t>
  </si>
  <si>
    <t>СВОДНЫЕ ДАННЫЕ ПО БЮДЖЕТУ ВРЕМЕНИ</t>
  </si>
  <si>
    <t xml:space="preserve"> Обучение по дисциплинам и МДК</t>
  </si>
  <si>
    <t>нед</t>
  </si>
  <si>
    <t>Индекс</t>
  </si>
  <si>
    <t>всего</t>
  </si>
  <si>
    <t>ДЗ</t>
  </si>
  <si>
    <t>Э</t>
  </si>
  <si>
    <t>Иностранный язык в профессиональной деятельности</t>
  </si>
  <si>
    <t>Физическая культура</t>
  </si>
  <si>
    <t>З</t>
  </si>
  <si>
    <t>Информационные технологии в профессиональной деятельности</t>
  </si>
  <si>
    <t>Безопасность жизнедеятельности</t>
  </si>
  <si>
    <t>ПМ.01</t>
  </si>
  <si>
    <t>МДК.01.01</t>
  </si>
  <si>
    <t>МДК.01.02</t>
  </si>
  <si>
    <t>ПМ.02</t>
  </si>
  <si>
    <t>ПМ.03</t>
  </si>
  <si>
    <t>МДК.03.01</t>
  </si>
  <si>
    <t>ПМ.04</t>
  </si>
  <si>
    <t>МДК.04.01</t>
  </si>
  <si>
    <t>ПА</t>
  </si>
  <si>
    <t>практика</t>
  </si>
  <si>
    <t>основной образовательной программы подготовки специалистов среднего звена</t>
  </si>
  <si>
    <t>МИНИСТЕРСТВО ОБРАЗОВАНИЯ НОВОСИБИРСКОЙ ОБЛАСТИ</t>
  </si>
  <si>
    <t>Приложение 1</t>
  </si>
  <si>
    <t>Квалификация:</t>
  </si>
  <si>
    <t xml:space="preserve">Форма обучения: </t>
  </si>
  <si>
    <t>очная</t>
  </si>
  <si>
    <t xml:space="preserve">Срок получения образования: </t>
  </si>
  <si>
    <t>на базе</t>
  </si>
  <si>
    <t>Период обучения:</t>
  </si>
  <si>
    <t xml:space="preserve">Приказ об утверждении ФГОС: </t>
  </si>
  <si>
    <t xml:space="preserve">ГОСУДАРСТВЕННОЕ БЮДЖЕТНОЕ ПРОФЕССИОНАЛЬНОЕ ОБРАЗОВАТЕЛЬНОЕ УЧРЕЖДЕНИЕ НОВОСИБИРСКОЙ ОБЛАСТИ «НОВОСИБИРСКИЙ ЭЛЕКТРОМЕХАНИЧЕСКИЙ КОЛЛЕДЖ» </t>
  </si>
  <si>
    <t>(ГБПОУ НСО «НЭК»)</t>
  </si>
  <si>
    <t>К</t>
  </si>
  <si>
    <t>У</t>
  </si>
  <si>
    <t>П</t>
  </si>
  <si>
    <t>Г</t>
  </si>
  <si>
    <t>х</t>
  </si>
  <si>
    <t>Всего            (по курсам)</t>
  </si>
  <si>
    <t>Профессиональный цикл</t>
  </si>
  <si>
    <t>Общеобразовательный цикл</t>
  </si>
  <si>
    <t>Социально-гуманитарный цикл</t>
  </si>
  <si>
    <t>История России</t>
  </si>
  <si>
    <t>Основы бережливого производства</t>
  </si>
  <si>
    <t>Основы финансовой грамотности</t>
  </si>
  <si>
    <t>МДК 02.01</t>
  </si>
  <si>
    <t xml:space="preserve">МДК 02.02 </t>
  </si>
  <si>
    <t xml:space="preserve">МДК.03.02 </t>
  </si>
  <si>
    <t>Основы предпринимательской деятельности</t>
  </si>
  <si>
    <t>Объем часов по ФГОС для дисциплин и модулей</t>
  </si>
  <si>
    <t>По плану</t>
  </si>
  <si>
    <t>Проверка выполнения ФГОС</t>
  </si>
  <si>
    <t>трудоемкость</t>
  </si>
  <si>
    <t>обязательные</t>
  </si>
  <si>
    <t>вариативные</t>
  </si>
  <si>
    <t>в том числе</t>
  </si>
  <si>
    <t>учебные занятия</t>
  </si>
  <si>
    <t>ср</t>
  </si>
  <si>
    <t>курсовые</t>
  </si>
  <si>
    <t>1 курс</t>
  </si>
  <si>
    <t>2 курс</t>
  </si>
  <si>
    <t>3 курс</t>
  </si>
  <si>
    <t>урок</t>
  </si>
  <si>
    <t>лекция</t>
  </si>
  <si>
    <t>пз</t>
  </si>
  <si>
    <t>лз</t>
  </si>
  <si>
    <t>семинар</t>
  </si>
  <si>
    <t>консультация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</si>
  <si>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</si>
  <si>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</si>
  <si>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</si>
  <si>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</si>
  <si>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</si>
  <si>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</si>
  <si>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курс.</t>
  </si>
  <si>
    <t>ур</t>
  </si>
  <si>
    <t>Общепрофессиональный цикл</t>
  </si>
  <si>
    <t>Объем часов по практике по ФГОС</t>
  </si>
  <si>
    <t>Недельная нагрузка</t>
  </si>
  <si>
    <t>Объем часов НУЖНО (ЦЕЛЕВОЙ)</t>
  </si>
  <si>
    <t>Обозначения промежуточной аттестации:</t>
  </si>
  <si>
    <t>зачет</t>
  </si>
  <si>
    <t>дифференцированный зачет</t>
  </si>
  <si>
    <t>экзамен</t>
  </si>
  <si>
    <t>семестровый контроль</t>
  </si>
  <si>
    <t>курсовая работа (проект)</t>
  </si>
  <si>
    <t>Формы ПА</t>
  </si>
  <si>
    <t>самост. работа</t>
  </si>
  <si>
    <t xml:space="preserve">Последовательность и 
распределение по периодам обучения </t>
  </si>
  <si>
    <t>cеминар</t>
  </si>
  <si>
    <t>конс</t>
  </si>
  <si>
    <t>уч.занятия</t>
  </si>
  <si>
    <t>Экзамен по ПМ</t>
  </si>
  <si>
    <t>Экзамен квалификационный по ПМ</t>
  </si>
  <si>
    <t>СК</t>
  </si>
  <si>
    <t>КП</t>
  </si>
  <si>
    <t>СГ. 01</t>
  </si>
  <si>
    <t>СГ. 02</t>
  </si>
  <si>
    <t>СГ. 03</t>
  </si>
  <si>
    <t>СГ. 04</t>
  </si>
  <si>
    <t>СГ. 05</t>
  </si>
  <si>
    <t>СГ. 06</t>
  </si>
  <si>
    <t>СГ.00</t>
  </si>
  <si>
    <t>ОП.00</t>
  </si>
  <si>
    <t>ОП. 01</t>
  </si>
  <si>
    <t>ОП. 02</t>
  </si>
  <si>
    <t>ОП. 03</t>
  </si>
  <si>
    <t>ОП. 04</t>
  </si>
  <si>
    <t>ОП. 05</t>
  </si>
  <si>
    <t>ОП. 06</t>
  </si>
  <si>
    <t>ОП. 07</t>
  </si>
  <si>
    <t>ОП. 08</t>
  </si>
  <si>
    <t>ОП. 09</t>
  </si>
  <si>
    <t>ОП. 10</t>
  </si>
  <si>
    <t>ПП.00</t>
  </si>
  <si>
    <t>уч.занят</t>
  </si>
  <si>
    <t>Обучение отсутствует</t>
  </si>
  <si>
    <t>П01</t>
  </si>
  <si>
    <t>П02</t>
  </si>
  <si>
    <t>П03</t>
  </si>
  <si>
    <t>П04</t>
  </si>
  <si>
    <t>У02</t>
  </si>
  <si>
    <t>У03</t>
  </si>
  <si>
    <t>У04</t>
  </si>
  <si>
    <t>Наименование учебных  циклов,  
дисциплин, профессиональных 
модулей, МДК, практик</t>
  </si>
  <si>
    <t>Обязательные учебные предметы</t>
  </si>
  <si>
    <t>О.00</t>
  </si>
  <si>
    <t>ОУП.00</t>
  </si>
  <si>
    <t>ОУП.01</t>
  </si>
  <si>
    <t>ОУП.02</t>
  </si>
  <si>
    <t>ОУП.03</t>
  </si>
  <si>
    <t>ОУП.04</t>
  </si>
  <si>
    <t>ОУП.05</t>
  </si>
  <si>
    <t>ОУП.06</t>
  </si>
  <si>
    <t>ОУП.07</t>
  </si>
  <si>
    <t>ОУП.08</t>
  </si>
  <si>
    <t>ОУП.09</t>
  </si>
  <si>
    <t>ОУП.10</t>
  </si>
  <si>
    <t>ОУП.11</t>
  </si>
  <si>
    <t>ОУП.12</t>
  </si>
  <si>
    <t>ОУП.13</t>
  </si>
  <si>
    <t>Русский язык</t>
  </si>
  <si>
    <t>Литература</t>
  </si>
  <si>
    <t>Математика</t>
  </si>
  <si>
    <t>Иностранный язык</t>
  </si>
  <si>
    <t>Информатика</t>
  </si>
  <si>
    <t>Физика</t>
  </si>
  <si>
    <t>Химия</t>
  </si>
  <si>
    <t>Биология</t>
  </si>
  <si>
    <t>История</t>
  </si>
  <si>
    <t>Обществознание</t>
  </si>
  <si>
    <t>География</t>
  </si>
  <si>
    <t>Основы безопасности и защиты Родины</t>
  </si>
  <si>
    <t>Дополнительные учебные предметы</t>
  </si>
  <si>
    <t>ДУП.00</t>
  </si>
  <si>
    <t>ДУП.01</t>
  </si>
  <si>
    <t>Основы проектной деятельности</t>
  </si>
  <si>
    <t xml:space="preserve">Индивидуальный проект </t>
  </si>
  <si>
    <t>ИП</t>
  </si>
  <si>
    <t>7 семестр</t>
  </si>
  <si>
    <t>8 семестр</t>
  </si>
  <si>
    <t>Количество экзаменов</t>
  </si>
  <si>
    <t>Количество дифференцированных зачетов</t>
  </si>
  <si>
    <t>Количество зачетов</t>
  </si>
  <si>
    <t>ДФК</t>
  </si>
  <si>
    <t>Количество других форм контроля</t>
  </si>
  <si>
    <t>другие формы контроля</t>
  </si>
  <si>
    <t>4 курс</t>
  </si>
  <si>
    <t>Виды деятельности:</t>
  </si>
  <si>
    <t>2 сем (нед)</t>
  </si>
  <si>
    <t>IV</t>
  </si>
  <si>
    <t>3 года 10 месяцев</t>
  </si>
  <si>
    <t>основного общего образования</t>
  </si>
  <si>
    <t>"Утверждаю":</t>
  </si>
  <si>
    <t>Строительство, ремонт и содержание автомобильных дорог с ипользованием подъемно-транспортных, строительных, дорожных машин и оборудования</t>
  </si>
  <si>
    <t>Строительство, содержание и ремонт автомобильных дорог</t>
  </si>
  <si>
    <t>Организация планово-предупредительных работ по текущему содержанию и ремонту автомобильных дорог</t>
  </si>
  <si>
    <t>Учебная практика по строительству, ремонту и содержанию автомобильных дорог с ипользованием подъемно-транспортных, строительных, дорожных машин и оборудования</t>
  </si>
  <si>
    <t>Производственная практика  строительству, ремонту и содержанию автомобильных дорог с ипользованием подъемно-транспортных, строительных, дорожных машин и оборудования</t>
  </si>
  <si>
    <t>Выполнение  работ по одной или нескольким профессиям рабочих, должностям служащих (18522 Слесарь по ремонту дорожно-строительных машин и тракторов)</t>
  </si>
  <si>
    <t>Слесарь по ремонту дорожно-строительных машин и тракторов</t>
  </si>
  <si>
    <t>Учебная слесарная практика</t>
  </si>
  <si>
    <t>УП.04.01</t>
  </si>
  <si>
    <t>Учебная демонтажно-монтажная практика</t>
  </si>
  <si>
    <t>УП.04.02</t>
  </si>
  <si>
    <t>Учебная сварочная практика</t>
  </si>
  <si>
    <t>УП.04.03</t>
  </si>
  <si>
    <t>ПП.04.01</t>
  </si>
  <si>
    <t>УП.03.01</t>
  </si>
  <si>
    <t>ПП.03.01</t>
  </si>
  <si>
    <t>ПП.02.01</t>
  </si>
  <si>
    <t>УП.01.01</t>
  </si>
  <si>
    <t>ПП.01.01</t>
  </si>
  <si>
    <t>Производственная практика по выполнению  работ по одной или нескольким профессиям рабочих, должностям служащих (18522 Слесарь по ремонту дорожно-строительных машин и тракторов)</t>
  </si>
  <si>
    <t>"31" августа 2026 г.</t>
  </si>
  <si>
    <t>по специальности 09.02.11 Разработка и управление программным обеспечением</t>
  </si>
  <si>
    <t xml:space="preserve">Программист </t>
  </si>
  <si>
    <t xml:space="preserve"> 2026 - 2030 гг.</t>
  </si>
  <si>
    <t>№138 от 24.02.2025 года</t>
  </si>
  <si>
    <t>разработка, администрирование и защита баз данных;</t>
  </si>
  <si>
    <t>разработка и интеграция модулей программного обеспечения;</t>
  </si>
  <si>
    <t>Математический аппарат в отрасли информационных технологий</t>
  </si>
  <si>
    <t>Операционные системы и среды</t>
  </si>
  <si>
    <t>Архитектура аппаратных средств</t>
  </si>
  <si>
    <t>Основы алгоритмизации и программирования</t>
  </si>
  <si>
    <t>Основы информационной безопасности</t>
  </si>
  <si>
    <t>Компьютерные сети</t>
  </si>
  <si>
    <t>Управление ИТ-проектами</t>
  </si>
  <si>
    <t>Основы работы с информацией</t>
  </si>
  <si>
    <t>Разработка, администрирование
и защита баз данных</t>
  </si>
  <si>
    <t>Учебная практика по разработке,
администрированию и защите баз данных</t>
  </si>
  <si>
    <t>Производственная практика по по разработке, администрированию и защите баз данных</t>
  </si>
  <si>
    <t>Разработка и интеграция модулей
программного обеспечения</t>
  </si>
  <si>
    <t>Проектирование и разработка баз данных</t>
  </si>
  <si>
    <t>Управление базами данных</t>
  </si>
  <si>
    <t>МДК 02.03</t>
  </si>
  <si>
    <t>МДК 02.04</t>
  </si>
  <si>
    <t>МДК 02.05</t>
  </si>
  <si>
    <t>МДК 02.06</t>
  </si>
  <si>
    <t>Разработка программных модулей</t>
  </si>
  <si>
    <t>УП.02.01</t>
  </si>
  <si>
    <t>Осуществление интеграции программных модулей</t>
  </si>
  <si>
    <t>Поддержка и тестирование программных модулей</t>
  </si>
  <si>
    <t>Математическое моделирование</t>
  </si>
  <si>
    <t>Численные методы</t>
  </si>
  <si>
    <t>Безопасность программного обеспечения</t>
  </si>
  <si>
    <t>Учебная практика по разработке  и интеграции модулей программного обеспечения</t>
  </si>
  <si>
    <t>Производственная практика по по разработке  и интеграции модулей программного обеспечения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</si>
</sst>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charset val="252"/>
    </font>
    <font>
      <sz val="9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8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.5"/>
      <color rgb="FFFF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800000"/>
      </patternFill>
    </fill>
    <fill>
      <patternFill patternType="solid">
        <fgColor theme="0"/>
        <bgColor indexed="1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6" fillId="0" borderId="0"/>
    <xf numFmtId="0" fontId="8" fillId="0" borderId="0"/>
    <xf numFmtId="0" fontId="9" fillId="0" borderId="0"/>
    <xf numFmtId="0" fontId="7" fillId="0" borderId="0"/>
    <xf numFmtId="0" fontId="9" fillId="0" borderId="0"/>
    <xf numFmtId="0" fontId="7" fillId="0" borderId="0"/>
  </cellStyleXfs>
  <cellXfs count="46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7" fillId="0" borderId="0" xfId="4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7" fillId="0" borderId="0" xfId="4" applyAlignment="1" applyProtection="1">
      <alignment horizontal="left" vertical="center"/>
      <protection locked="0"/>
    </xf>
    <xf numFmtId="0" fontId="7" fillId="0" borderId="0" xfId="4" applyAlignment="1" applyProtection="1">
      <alignment vertical="top" wrapText="1"/>
      <protection locked="0"/>
    </xf>
    <xf numFmtId="0" fontId="12" fillId="0" borderId="0" xfId="0" applyFont="1"/>
    <xf numFmtId="0" fontId="0" fillId="0" borderId="1" xfId="0" applyBorder="1"/>
    <xf numFmtId="0" fontId="12" fillId="0" borderId="19" xfId="0" applyFont="1" applyBorder="1"/>
    <xf numFmtId="0" fontId="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0" fontId="0" fillId="3" borderId="1" xfId="0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0" fillId="7" borderId="1" xfId="0" applyFill="1" applyBorder="1"/>
    <xf numFmtId="0" fontId="0" fillId="7" borderId="0" xfId="0" applyFill="1"/>
    <xf numFmtId="0" fontId="18" fillId="0" borderId="0" xfId="0" applyFont="1"/>
    <xf numFmtId="0" fontId="0" fillId="9" borderId="0" xfId="0" applyFill="1"/>
    <xf numFmtId="0" fontId="0" fillId="10" borderId="0" xfId="0" applyFill="1"/>
    <xf numFmtId="0" fontId="18" fillId="9" borderId="0" xfId="0" applyFont="1" applyFill="1"/>
    <xf numFmtId="0" fontId="18" fillId="10" borderId="0" xfId="0" applyFont="1" applyFill="1"/>
    <xf numFmtId="0" fontId="17" fillId="11" borderId="0" xfId="0" applyFont="1" applyFill="1"/>
    <xf numFmtId="0" fontId="0" fillId="3" borderId="0" xfId="0" applyFill="1"/>
    <xf numFmtId="0" fontId="0" fillId="12" borderId="0" xfId="0" applyFill="1"/>
    <xf numFmtId="0" fontId="1" fillId="0" borderId="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1" fillId="0" borderId="0" xfId="0" applyFont="1"/>
    <xf numFmtId="0" fontId="1" fillId="8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/>
    <xf numFmtId="0" fontId="1" fillId="0" borderId="20" xfId="0" applyFont="1" applyBorder="1" applyAlignment="1">
      <alignment vertical="center" textRotation="90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0" xfId="0" applyFont="1" applyBorder="1"/>
    <xf numFmtId="0" fontId="1" fillId="7" borderId="1" xfId="0" applyFont="1" applyFill="1" applyBorder="1"/>
    <xf numFmtId="0" fontId="1" fillId="0" borderId="14" xfId="0" applyFont="1" applyBorder="1"/>
    <xf numFmtId="0" fontId="1" fillId="2" borderId="1" xfId="0" applyFont="1" applyFill="1" applyBorder="1"/>
    <xf numFmtId="0" fontId="1" fillId="7" borderId="20" xfId="0" applyFont="1" applyFill="1" applyBorder="1"/>
    <xf numFmtId="0" fontId="1" fillId="7" borderId="15" xfId="0" applyFont="1" applyFill="1" applyBorder="1"/>
    <xf numFmtId="0" fontId="1" fillId="8" borderId="1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/>
    <xf numFmtId="0" fontId="1" fillId="7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2" borderId="0" xfId="0" applyFill="1"/>
    <xf numFmtId="0" fontId="2" fillId="7" borderId="20" xfId="0" applyFont="1" applyFill="1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18" fillId="2" borderId="0" xfId="0" applyFont="1" applyFill="1"/>
    <xf numFmtId="0" fontId="1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7" borderId="3" xfId="0" applyFill="1" applyBorder="1"/>
    <xf numFmtId="0" fontId="0" fillId="8" borderId="3" xfId="0" applyFill="1" applyBorder="1"/>
    <xf numFmtId="0" fontId="0" fillId="3" borderId="3" xfId="0" applyFill="1" applyBorder="1"/>
    <xf numFmtId="0" fontId="0" fillId="2" borderId="0" xfId="0" applyFill="1" applyAlignment="1">
      <alignment wrapText="1"/>
    </xf>
    <xf numFmtId="0" fontId="0" fillId="2" borderId="3" xfId="0" applyFill="1" applyBorder="1"/>
    <xf numFmtId="0" fontId="1" fillId="2" borderId="0" xfId="0" applyFont="1" applyFill="1"/>
    <xf numFmtId="0" fontId="12" fillId="2" borderId="0" xfId="0" applyFont="1" applyFill="1"/>
    <xf numFmtId="0" fontId="17" fillId="2" borderId="0" xfId="0" applyFont="1" applyFill="1"/>
    <xf numFmtId="0" fontId="21" fillId="0" borderId="1" xfId="0" applyFont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2" fillId="9" borderId="1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2" fillId="9" borderId="20" xfId="0" applyFont="1" applyFill="1" applyBorder="1" applyAlignment="1">
      <alignment horizontal="center"/>
    </xf>
    <xf numFmtId="0" fontId="1" fillId="9" borderId="1" xfId="0" applyFont="1" applyFill="1" applyBorder="1" applyAlignment="1">
      <alignment vertical="center"/>
    </xf>
    <xf numFmtId="0" fontId="1" fillId="9" borderId="15" xfId="0" applyFont="1" applyFill="1" applyBorder="1"/>
    <xf numFmtId="0" fontId="1" fillId="9" borderId="1" xfId="0" applyFont="1" applyFill="1" applyBorder="1"/>
    <xf numFmtId="0" fontId="1" fillId="9" borderId="20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0" xfId="0" applyFont="1" applyFill="1"/>
    <xf numFmtId="0" fontId="1" fillId="2" borderId="15" xfId="0" applyFont="1" applyFill="1" applyBorder="1"/>
    <xf numFmtId="0" fontId="1" fillId="2" borderId="20" xfId="0" applyFont="1" applyFill="1" applyBorder="1"/>
    <xf numFmtId="0" fontId="1" fillId="0" borderId="6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7" borderId="15" xfId="0" applyFont="1" applyFill="1" applyBorder="1" applyAlignment="1">
      <alignment vertical="center"/>
    </xf>
    <xf numFmtId="0" fontId="1" fillId="9" borderId="15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0" fillId="0" borderId="16" xfId="6" applyFont="1" applyBorder="1" applyAlignment="1" applyProtection="1">
      <alignment horizontal="center" vertical="center"/>
      <protection locked="0"/>
    </xf>
    <xf numFmtId="0" fontId="10" fillId="0" borderId="19" xfId="6" applyFont="1" applyBorder="1" applyAlignment="1" applyProtection="1">
      <alignment horizontal="center" vertical="center"/>
      <protection locked="0"/>
    </xf>
    <xf numFmtId="0" fontId="10" fillId="0" borderId="11" xfId="6" applyFont="1" applyBorder="1" applyAlignment="1" applyProtection="1">
      <alignment horizontal="center" vertical="center" textRotation="90"/>
      <protection locked="0"/>
    </xf>
    <xf numFmtId="0" fontId="10" fillId="0" borderId="1" xfId="6" applyFont="1" applyBorder="1" applyAlignment="1" applyProtection="1">
      <alignment horizontal="center" vertical="center" textRotation="90"/>
      <protection locked="0"/>
    </xf>
    <xf numFmtId="0" fontId="10" fillId="0" borderId="12" xfId="6" applyFont="1" applyBorder="1" applyAlignment="1" applyProtection="1">
      <alignment horizontal="left" vertical="center" textRotation="90"/>
      <protection locked="0"/>
    </xf>
    <xf numFmtId="0" fontId="10" fillId="0" borderId="11" xfId="6" applyFont="1" applyBorder="1" applyAlignment="1" applyProtection="1">
      <alignment horizontal="center" vertical="center"/>
      <protection locked="0"/>
    </xf>
    <xf numFmtId="0" fontId="10" fillId="0" borderId="1" xfId="6" applyFont="1" applyBorder="1" applyAlignment="1" applyProtection="1">
      <alignment horizontal="center" vertical="center"/>
      <protection locked="0"/>
    </xf>
    <xf numFmtId="0" fontId="23" fillId="0" borderId="11" xfId="6" applyFont="1" applyBorder="1" applyAlignment="1" applyProtection="1">
      <alignment vertical="center"/>
      <protection locked="0"/>
    </xf>
    <xf numFmtId="0" fontId="23" fillId="0" borderId="1" xfId="6" applyFont="1" applyBorder="1" applyAlignment="1" applyProtection="1">
      <alignment vertical="center"/>
      <protection locked="0"/>
    </xf>
    <xf numFmtId="0" fontId="23" fillId="0" borderId="1" xfId="6" applyFont="1" applyBorder="1" applyAlignment="1" applyProtection="1">
      <alignment horizontal="center" vertical="center"/>
      <protection locked="0"/>
    </xf>
    <xf numFmtId="0" fontId="22" fillId="14" borderId="1" xfId="6" applyFont="1" applyFill="1" applyBorder="1" applyAlignment="1" applyProtection="1">
      <alignment horizontal="center" vertical="center"/>
      <protection locked="0"/>
    </xf>
    <xf numFmtId="0" fontId="22" fillId="13" borderId="1" xfId="6" applyFont="1" applyFill="1" applyBorder="1" applyAlignment="1" applyProtection="1">
      <alignment horizontal="center" vertical="center"/>
      <protection locked="0"/>
    </xf>
    <xf numFmtId="0" fontId="23" fillId="2" borderId="11" xfId="6" applyFont="1" applyFill="1" applyBorder="1" applyAlignment="1" applyProtection="1">
      <alignment vertical="center"/>
      <protection locked="0"/>
    </xf>
    <xf numFmtId="0" fontId="23" fillId="2" borderId="1" xfId="6" applyFont="1" applyFill="1" applyBorder="1" applyAlignment="1" applyProtection="1">
      <alignment vertical="center"/>
      <protection locked="0"/>
    </xf>
    <xf numFmtId="0" fontId="23" fillId="2" borderId="1" xfId="6" applyFont="1" applyFill="1" applyBorder="1" applyAlignment="1" applyProtection="1">
      <alignment horizontal="center" vertical="center"/>
      <protection locked="0"/>
    </xf>
    <xf numFmtId="0" fontId="7" fillId="0" borderId="0" xfId="6" applyAlignment="1" applyProtection="1">
      <alignment vertical="top" wrapText="1"/>
      <protection locked="0"/>
    </xf>
    <xf numFmtId="0" fontId="23" fillId="0" borderId="11" xfId="6" applyFont="1" applyBorder="1" applyAlignment="1" applyProtection="1">
      <alignment horizontal="center" vertical="center"/>
      <protection locked="0"/>
    </xf>
    <xf numFmtId="0" fontId="7" fillId="0" borderId="0" xfId="6" applyAlignment="1" applyProtection="1">
      <alignment horizontal="center" vertical="center"/>
      <protection locked="0"/>
    </xf>
    <xf numFmtId="0" fontId="7" fillId="0" borderId="0" xfId="6" applyAlignment="1" applyProtection="1">
      <alignment horizontal="left" vertical="center"/>
      <protection locked="0"/>
    </xf>
    <xf numFmtId="0" fontId="23" fillId="0" borderId="28" xfId="6" applyFont="1" applyBorder="1" applyAlignment="1" applyProtection="1">
      <alignment horizontal="center" vertical="center"/>
      <protection locked="0"/>
    </xf>
    <xf numFmtId="0" fontId="23" fillId="0" borderId="2" xfId="6" applyFont="1" applyBorder="1" applyAlignment="1" applyProtection="1">
      <alignment horizontal="center" vertical="center"/>
      <protection locked="0"/>
    </xf>
    <xf numFmtId="0" fontId="23" fillId="0" borderId="17" xfId="6" applyFont="1" applyBorder="1" applyAlignment="1" applyProtection="1">
      <alignment vertical="center"/>
      <protection locked="0"/>
    </xf>
    <xf numFmtId="0" fontId="23" fillId="0" borderId="9" xfId="6" applyFont="1" applyBorder="1" applyAlignment="1" applyProtection="1">
      <alignment horizontal="center" vertical="center"/>
      <protection locked="0"/>
    </xf>
    <xf numFmtId="0" fontId="10" fillId="0" borderId="0" xfId="6" applyFont="1" applyAlignment="1" applyProtection="1">
      <alignment vertical="top" wrapText="1"/>
      <protection locked="0"/>
    </xf>
    <xf numFmtId="0" fontId="10" fillId="0" borderId="0" xfId="6" applyFont="1" applyAlignment="1" applyProtection="1">
      <alignment horizontal="left" vertical="center"/>
      <protection locked="0"/>
    </xf>
    <xf numFmtId="0" fontId="10" fillId="15" borderId="1" xfId="6" applyFont="1" applyFill="1" applyBorder="1" applyAlignment="1" applyProtection="1">
      <alignment horizontal="center" vertical="center"/>
      <protection locked="0"/>
    </xf>
    <xf numFmtId="0" fontId="10" fillId="0" borderId="0" xfId="6" applyFont="1" applyAlignment="1" applyProtection="1">
      <alignment vertical="center"/>
      <protection locked="0"/>
    </xf>
    <xf numFmtId="0" fontId="10" fillId="12" borderId="1" xfId="6" applyFont="1" applyFill="1" applyBorder="1" applyAlignment="1" applyProtection="1">
      <alignment horizontal="center" vertical="center"/>
      <protection locked="0"/>
    </xf>
    <xf numFmtId="0" fontId="12" fillId="0" borderId="0" xfId="6" applyFont="1" applyAlignment="1" applyProtection="1">
      <alignment vertical="top" wrapText="1"/>
      <protection locked="0"/>
    </xf>
    <xf numFmtId="0" fontId="10" fillId="0" borderId="0" xfId="6" applyFont="1" applyAlignment="1" applyProtection="1">
      <alignment horizontal="center" vertical="center"/>
      <protection locked="0"/>
    </xf>
    <xf numFmtId="0" fontId="15" fillId="13" borderId="1" xfId="6" applyFont="1" applyFill="1" applyBorder="1" applyAlignment="1" applyProtection="1">
      <alignment horizontal="center" vertical="center"/>
      <protection locked="0"/>
    </xf>
    <xf numFmtId="0" fontId="10" fillId="16" borderId="1" xfId="6" applyFont="1" applyFill="1" applyBorder="1" applyAlignment="1" applyProtection="1">
      <alignment horizontal="center" vertical="center"/>
      <protection locked="0"/>
    </xf>
    <xf numFmtId="0" fontId="15" fillId="14" borderId="1" xfId="6" applyFont="1" applyFill="1" applyBorder="1" applyAlignment="1" applyProtection="1">
      <alignment horizontal="center" vertical="center"/>
      <protection locked="0"/>
    </xf>
    <xf numFmtId="0" fontId="13" fillId="0" borderId="0" xfId="6" applyFont="1" applyAlignment="1" applyProtection="1">
      <alignment horizontal="center" vertical="center"/>
      <protection locked="0"/>
    </xf>
    <xf numFmtId="0" fontId="11" fillId="0" borderId="11" xfId="6" applyFont="1" applyBorder="1" applyAlignment="1" applyProtection="1">
      <alignment horizontal="center" vertical="center"/>
      <protection locked="0"/>
    </xf>
    <xf numFmtId="0" fontId="10" fillId="0" borderId="17" xfId="6" applyFont="1" applyBorder="1" applyAlignment="1" applyProtection="1">
      <alignment horizontal="center" vertical="center"/>
      <protection locked="0"/>
    </xf>
    <xf numFmtId="0" fontId="22" fillId="14" borderId="12" xfId="6" applyFont="1" applyFill="1" applyBorder="1" applyAlignment="1" applyProtection="1">
      <alignment horizontal="center" vertical="center"/>
      <protection locked="0"/>
    </xf>
    <xf numFmtId="0" fontId="10" fillId="0" borderId="28" xfId="6" applyFont="1" applyBorder="1" applyAlignment="1" applyProtection="1">
      <alignment horizontal="center" vertical="center"/>
      <protection locked="0"/>
    </xf>
    <xf numFmtId="0" fontId="10" fillId="0" borderId="2" xfId="6" applyFont="1" applyBorder="1" applyAlignment="1" applyProtection="1">
      <alignment horizontal="center" vertical="center"/>
      <protection locked="0"/>
    </xf>
    <xf numFmtId="0" fontId="10" fillId="0" borderId="31" xfId="6" applyFont="1" applyBorder="1" applyAlignment="1" applyProtection="1">
      <alignment horizontal="left" vertical="center"/>
      <protection locked="0"/>
    </xf>
    <xf numFmtId="0" fontId="22" fillId="14" borderId="3" xfId="6" applyFont="1" applyFill="1" applyBorder="1" applyAlignment="1" applyProtection="1">
      <alignment horizontal="center" vertical="center"/>
      <protection locked="0"/>
    </xf>
    <xf numFmtId="0" fontId="23" fillId="0" borderId="16" xfId="6" applyFont="1" applyBorder="1" applyAlignment="1" applyProtection="1">
      <alignment vertical="center"/>
      <protection locked="0"/>
    </xf>
    <xf numFmtId="0" fontId="23" fillId="0" borderId="19" xfId="6" applyFont="1" applyBorder="1" applyAlignment="1" applyProtection="1">
      <alignment vertical="center"/>
      <protection locked="0"/>
    </xf>
    <xf numFmtId="0" fontId="23" fillId="0" borderId="19" xfId="6" applyFont="1" applyBorder="1" applyAlignment="1" applyProtection="1">
      <alignment horizontal="center" vertical="center"/>
      <protection locked="0"/>
    </xf>
    <xf numFmtId="0" fontId="22" fillId="14" borderId="19" xfId="6" applyFont="1" applyFill="1" applyBorder="1" applyAlignment="1" applyProtection="1">
      <alignment horizontal="center" vertical="center"/>
      <protection locked="0"/>
    </xf>
    <xf numFmtId="0" fontId="23" fillId="0" borderId="34" xfId="6" applyFont="1" applyBorder="1" applyAlignment="1" applyProtection="1">
      <alignment horizontal="center" vertical="center"/>
      <protection locked="0"/>
    </xf>
    <xf numFmtId="0" fontId="23" fillId="0" borderId="10" xfId="6" applyFont="1" applyBorder="1" applyAlignment="1" applyProtection="1">
      <alignment horizontal="center" vertical="center"/>
      <protection locked="0"/>
    </xf>
    <xf numFmtId="0" fontId="23" fillId="2" borderId="16" xfId="6" applyFont="1" applyFill="1" applyBorder="1" applyAlignment="1" applyProtection="1">
      <alignment vertical="center"/>
      <protection locked="0"/>
    </xf>
    <xf numFmtId="0" fontId="23" fillId="2" borderId="19" xfId="6" applyFont="1" applyFill="1" applyBorder="1" applyAlignment="1" applyProtection="1">
      <alignment vertical="center"/>
      <protection locked="0"/>
    </xf>
    <xf numFmtId="0" fontId="23" fillId="2" borderId="19" xfId="6" applyFont="1" applyFill="1" applyBorder="1" applyAlignment="1" applyProtection="1">
      <alignment horizontal="center" vertical="center"/>
      <protection locked="0"/>
    </xf>
    <xf numFmtId="0" fontId="23" fillId="0" borderId="17" xfId="6" applyFont="1" applyBorder="1" applyAlignment="1" applyProtection="1">
      <alignment horizontal="center" vertical="center"/>
      <protection locked="0"/>
    </xf>
    <xf numFmtId="0" fontId="22" fillId="14" borderId="10" xfId="6" applyFont="1" applyFill="1" applyBorder="1" applyAlignment="1" applyProtection="1">
      <alignment horizontal="center" vertical="center"/>
      <protection locked="0"/>
    </xf>
    <xf numFmtId="0" fontId="22" fillId="13" borderId="2" xfId="6" applyFont="1" applyFill="1" applyBorder="1" applyAlignment="1" applyProtection="1">
      <alignment horizontal="center" vertical="center"/>
      <protection locked="0"/>
    </xf>
    <xf numFmtId="0" fontId="22" fillId="14" borderId="2" xfId="6" applyFont="1" applyFill="1" applyBorder="1" applyAlignment="1" applyProtection="1">
      <alignment horizontal="center" vertical="center"/>
      <protection locked="0"/>
    </xf>
    <xf numFmtId="0" fontId="22" fillId="14" borderId="31" xfId="6" applyFont="1" applyFill="1" applyBorder="1" applyAlignment="1" applyProtection="1">
      <alignment horizontal="center" vertical="center"/>
      <protection locked="0"/>
    </xf>
    <xf numFmtId="0" fontId="23" fillId="0" borderId="28" xfId="6" applyFont="1" applyBorder="1" applyAlignment="1" applyProtection="1">
      <alignment vertical="center"/>
      <protection locked="0"/>
    </xf>
    <xf numFmtId="0" fontId="23" fillId="0" borderId="2" xfId="6" applyFont="1" applyBorder="1" applyAlignment="1" applyProtection="1">
      <alignment vertical="center"/>
      <protection locked="0"/>
    </xf>
    <xf numFmtId="0" fontId="24" fillId="0" borderId="11" xfId="6" applyFont="1" applyBorder="1" applyAlignment="1" applyProtection="1">
      <alignment horizontal="center" vertical="center"/>
      <protection locked="0"/>
    </xf>
    <xf numFmtId="0" fontId="23" fillId="13" borderId="19" xfId="6" applyFont="1" applyFill="1" applyBorder="1" applyAlignment="1" applyProtection="1">
      <alignment horizontal="center" vertical="center"/>
      <protection locked="0"/>
    </xf>
    <xf numFmtId="0" fontId="23" fillId="14" borderId="19" xfId="6" applyFont="1" applyFill="1" applyBorder="1" applyAlignment="1" applyProtection="1">
      <alignment horizontal="center" vertical="center"/>
      <protection locked="0"/>
    </xf>
    <xf numFmtId="0" fontId="29" fillId="2" borderId="19" xfId="6" applyFont="1" applyFill="1" applyBorder="1" applyAlignment="1" applyProtection="1">
      <alignment horizontal="center" vertical="center"/>
      <protection locked="0"/>
    </xf>
    <xf numFmtId="0" fontId="29" fillId="17" borderId="19" xfId="6" applyFont="1" applyFill="1" applyBorder="1" applyAlignment="1" applyProtection="1">
      <alignment horizontal="center" vertical="center"/>
      <protection locked="0"/>
    </xf>
    <xf numFmtId="0" fontId="23" fillId="14" borderId="21" xfId="6" applyFont="1" applyFill="1" applyBorder="1" applyAlignment="1" applyProtection="1">
      <alignment horizontal="center" vertical="center"/>
      <protection locked="0"/>
    </xf>
    <xf numFmtId="0" fontId="23" fillId="13" borderId="1" xfId="6" applyFont="1" applyFill="1" applyBorder="1" applyAlignment="1" applyProtection="1">
      <alignment horizontal="center" vertical="center"/>
      <protection locked="0"/>
    </xf>
    <xf numFmtId="0" fontId="23" fillId="14" borderId="1" xfId="6" applyFont="1" applyFill="1" applyBorder="1" applyAlignment="1" applyProtection="1">
      <alignment horizontal="center" vertical="center"/>
      <protection locked="0"/>
    </xf>
    <xf numFmtId="0" fontId="29" fillId="2" borderId="1" xfId="6" applyFont="1" applyFill="1" applyBorder="1" applyAlignment="1" applyProtection="1">
      <alignment horizontal="center" vertical="center"/>
      <protection locked="0"/>
    </xf>
    <xf numFmtId="0" fontId="29" fillId="17" borderId="1" xfId="6" applyFont="1" applyFill="1" applyBorder="1" applyAlignment="1" applyProtection="1">
      <alignment horizontal="center" vertical="center"/>
      <protection locked="0"/>
    </xf>
    <xf numFmtId="0" fontId="23" fillId="14" borderId="12" xfId="6" applyFont="1" applyFill="1" applyBorder="1" applyAlignment="1" applyProtection="1">
      <alignment horizontal="center" vertical="center"/>
      <protection locked="0"/>
    </xf>
    <xf numFmtId="0" fontId="23" fillId="2" borderId="2" xfId="6" applyFont="1" applyFill="1" applyBorder="1" applyAlignment="1" applyProtection="1">
      <alignment horizontal="center" vertical="center"/>
      <protection locked="0"/>
    </xf>
    <xf numFmtId="0" fontId="23" fillId="13" borderId="2" xfId="6" applyFont="1" applyFill="1" applyBorder="1" applyAlignment="1" applyProtection="1">
      <alignment horizontal="center" vertical="center"/>
      <protection locked="0"/>
    </xf>
    <xf numFmtId="0" fontId="23" fillId="14" borderId="2" xfId="6" applyFont="1" applyFill="1" applyBorder="1" applyAlignment="1" applyProtection="1">
      <alignment horizontal="center" vertical="center"/>
      <protection locked="0"/>
    </xf>
    <xf numFmtId="0" fontId="29" fillId="2" borderId="2" xfId="6" applyFont="1" applyFill="1" applyBorder="1" applyAlignment="1" applyProtection="1">
      <alignment horizontal="center" vertical="center"/>
      <protection locked="0"/>
    </xf>
    <xf numFmtId="0" fontId="23" fillId="14" borderId="31" xfId="6" applyFont="1" applyFill="1" applyBorder="1" applyAlignment="1" applyProtection="1">
      <alignment horizontal="center" vertical="center"/>
      <protection locked="0"/>
    </xf>
    <xf numFmtId="0" fontId="29" fillId="18" borderId="19" xfId="6" applyFont="1" applyFill="1" applyBorder="1" applyAlignment="1" applyProtection="1">
      <alignment horizontal="center" vertical="center"/>
      <protection locked="0"/>
    </xf>
    <xf numFmtId="0" fontId="23" fillId="14" borderId="35" xfId="6" applyFont="1" applyFill="1" applyBorder="1" applyAlignment="1" applyProtection="1">
      <alignment horizontal="center" vertical="center"/>
      <protection locked="0"/>
    </xf>
    <xf numFmtId="0" fontId="27" fillId="0" borderId="19" xfId="0" applyFont="1" applyBorder="1"/>
    <xf numFmtId="0" fontId="29" fillId="18" borderId="1" xfId="6" applyFont="1" applyFill="1" applyBorder="1" applyAlignment="1" applyProtection="1">
      <alignment horizontal="center" vertical="center"/>
      <protection locked="0"/>
    </xf>
    <xf numFmtId="0" fontId="23" fillId="14" borderId="15" xfId="6" applyFont="1" applyFill="1" applyBorder="1" applyAlignment="1" applyProtection="1">
      <alignment horizontal="center" vertical="center"/>
      <protection locked="0"/>
    </xf>
    <xf numFmtId="0" fontId="27" fillId="0" borderId="1" xfId="0" applyFont="1" applyBorder="1"/>
    <xf numFmtId="0" fontId="29" fillId="2" borderId="9" xfId="6" applyFont="1" applyFill="1" applyBorder="1" applyAlignment="1" applyProtection="1">
      <alignment horizontal="center" vertical="center"/>
      <protection locked="0"/>
    </xf>
    <xf numFmtId="0" fontId="29" fillId="17" borderId="9" xfId="6" applyFont="1" applyFill="1" applyBorder="1" applyAlignment="1" applyProtection="1">
      <alignment horizontal="center" vertical="center"/>
      <protection locked="0"/>
    </xf>
    <xf numFmtId="0" fontId="29" fillId="18" borderId="9" xfId="6" applyFont="1" applyFill="1" applyBorder="1" applyAlignment="1" applyProtection="1">
      <alignment horizontal="center" vertical="center"/>
      <protection locked="0"/>
    </xf>
    <xf numFmtId="0" fontId="23" fillId="13" borderId="9" xfId="6" applyFont="1" applyFill="1" applyBorder="1" applyAlignment="1" applyProtection="1">
      <alignment horizontal="center" vertical="center"/>
      <protection locked="0"/>
    </xf>
    <xf numFmtId="0" fontId="23" fillId="14" borderId="36" xfId="6" applyFont="1" applyFill="1" applyBorder="1" applyAlignment="1" applyProtection="1">
      <alignment horizontal="center" vertical="center"/>
      <protection locked="0"/>
    </xf>
    <xf numFmtId="0" fontId="23" fillId="14" borderId="9" xfId="6" applyFont="1" applyFill="1" applyBorder="1" applyAlignment="1" applyProtection="1">
      <alignment horizontal="center" vertical="center"/>
      <protection locked="0"/>
    </xf>
    <xf numFmtId="0" fontId="27" fillId="0" borderId="9" xfId="0" applyFont="1" applyBorder="1"/>
    <xf numFmtId="0" fontId="23" fillId="14" borderId="22" xfId="6" applyFont="1" applyFill="1" applyBorder="1" applyAlignment="1" applyProtection="1">
      <alignment horizontal="center" vertical="center"/>
      <protection locked="0"/>
    </xf>
    <xf numFmtId="0" fontId="23" fillId="2" borderId="10" xfId="6" applyFont="1" applyFill="1" applyBorder="1" applyAlignment="1" applyProtection="1">
      <alignment horizontal="center" vertical="center"/>
      <protection locked="0"/>
    </xf>
    <xf numFmtId="0" fontId="29" fillId="2" borderId="10" xfId="6" applyFont="1" applyFill="1" applyBorder="1" applyAlignment="1" applyProtection="1">
      <alignment horizontal="center" vertical="center"/>
      <protection locked="0"/>
    </xf>
    <xf numFmtId="0" fontId="29" fillId="18" borderId="3" xfId="6" applyFont="1" applyFill="1" applyBorder="1" applyAlignment="1" applyProtection="1">
      <alignment horizontal="center" vertical="center"/>
      <protection locked="0"/>
    </xf>
    <xf numFmtId="0" fontId="23" fillId="14" borderId="3" xfId="6" applyFont="1" applyFill="1" applyBorder="1" applyAlignment="1" applyProtection="1">
      <alignment horizontal="center" vertical="center"/>
      <protection locked="0"/>
    </xf>
    <xf numFmtId="0" fontId="23" fillId="12" borderId="3" xfId="6" applyFont="1" applyFill="1" applyBorder="1" applyAlignment="1" applyProtection="1">
      <alignment horizontal="center" vertical="center"/>
      <protection locked="0"/>
    </xf>
    <xf numFmtId="0" fontId="23" fillId="0" borderId="3" xfId="6" applyFont="1" applyBorder="1" applyAlignment="1" applyProtection="1">
      <alignment horizontal="center" vertical="center"/>
      <protection locked="0"/>
    </xf>
    <xf numFmtId="0" fontId="23" fillId="0" borderId="32" xfId="6" applyFont="1" applyBorder="1" applyAlignment="1" applyProtection="1">
      <alignment horizontal="center" vertical="center"/>
      <protection locked="0"/>
    </xf>
    <xf numFmtId="0" fontId="23" fillId="12" borderId="1" xfId="6" applyFont="1" applyFill="1" applyBorder="1" applyAlignment="1" applyProtection="1">
      <alignment horizontal="center" vertical="center"/>
      <protection locked="0"/>
    </xf>
    <xf numFmtId="0" fontId="23" fillId="0" borderId="12" xfId="6" applyFont="1" applyBorder="1" applyAlignment="1" applyProtection="1">
      <alignment horizontal="center" vertical="center"/>
      <protection locked="0"/>
    </xf>
    <xf numFmtId="0" fontId="23" fillId="12" borderId="30" xfId="6" applyFont="1" applyFill="1" applyBorder="1" applyAlignment="1" applyProtection="1">
      <alignment horizontal="center" vertical="center"/>
      <protection locked="0"/>
    </xf>
    <xf numFmtId="0" fontId="23" fillId="0" borderId="22" xfId="6" applyFont="1" applyBorder="1" applyAlignment="1" applyProtection="1">
      <alignment horizontal="center" vertical="center"/>
      <protection locked="0"/>
    </xf>
    <xf numFmtId="0" fontId="30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31" fillId="17" borderId="19" xfId="6" applyFont="1" applyFill="1" applyBorder="1" applyAlignment="1" applyProtection="1">
      <alignment horizontal="center" vertical="center"/>
      <protection locked="0"/>
    </xf>
    <xf numFmtId="0" fontId="31" fillId="17" borderId="1" xfId="6" applyFont="1" applyFill="1" applyBorder="1" applyAlignment="1" applyProtection="1">
      <alignment horizontal="center" vertical="center"/>
      <protection locked="0"/>
    </xf>
    <xf numFmtId="0" fontId="31" fillId="17" borderId="3" xfId="6" applyFont="1" applyFill="1" applyBorder="1" applyAlignment="1" applyProtection="1">
      <alignment horizontal="center" vertical="center"/>
      <protection locked="0"/>
    </xf>
    <xf numFmtId="0" fontId="31" fillId="17" borderId="2" xfId="6" applyFont="1" applyFill="1" applyBorder="1" applyAlignment="1" applyProtection="1">
      <alignment horizontal="center" vertical="center"/>
      <protection locked="0"/>
    </xf>
    <xf numFmtId="0" fontId="23" fillId="13" borderId="3" xfId="6" applyFont="1" applyFill="1" applyBorder="1" applyAlignment="1" applyProtection="1">
      <alignment horizontal="center" vertical="center"/>
      <protection locked="0"/>
    </xf>
    <xf numFmtId="0" fontId="31" fillId="17" borderId="9" xfId="6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>
      <alignment vertical="center"/>
    </xf>
    <xf numFmtId="0" fontId="20" fillId="7" borderId="15" xfId="0" applyFont="1" applyFill="1" applyBorder="1" applyAlignment="1">
      <alignment vertical="center"/>
    </xf>
    <xf numFmtId="0" fontId="20" fillId="7" borderId="15" xfId="0" applyFont="1" applyFill="1" applyBorder="1"/>
    <xf numFmtId="0" fontId="20" fillId="7" borderId="1" xfId="0" applyFont="1" applyFill="1" applyBorder="1"/>
    <xf numFmtId="0" fontId="20" fillId="7" borderId="20" xfId="0" applyFont="1" applyFill="1" applyBorder="1"/>
    <xf numFmtId="0" fontId="20" fillId="7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2" borderId="0" xfId="0" applyFont="1" applyFill="1"/>
    <xf numFmtId="0" fontId="33" fillId="2" borderId="0" xfId="0" applyFont="1" applyFill="1"/>
    <xf numFmtId="0" fontId="27" fillId="2" borderId="0" xfId="0" applyFont="1" applyFill="1"/>
    <xf numFmtId="0" fontId="20" fillId="0" borderId="20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8" borderId="1" xfId="0" applyFont="1" applyFill="1" applyBorder="1"/>
    <xf numFmtId="0" fontId="20" fillId="8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34" fillId="7" borderId="1" xfId="0" applyFont="1" applyFill="1" applyBorder="1" applyAlignment="1">
      <alignment vertical="center"/>
    </xf>
    <xf numFmtId="0" fontId="34" fillId="7" borderId="15" xfId="0" applyFont="1" applyFill="1" applyBorder="1" applyAlignment="1">
      <alignment vertical="center"/>
    </xf>
    <xf numFmtId="0" fontId="34" fillId="7" borderId="15" xfId="0" applyFont="1" applyFill="1" applyBorder="1"/>
    <xf numFmtId="0" fontId="34" fillId="7" borderId="1" xfId="0" applyFont="1" applyFill="1" applyBorder="1"/>
    <xf numFmtId="0" fontId="34" fillId="7" borderId="20" xfId="0" applyFont="1" applyFill="1" applyBorder="1"/>
    <xf numFmtId="0" fontId="20" fillId="4" borderId="1" xfId="0" applyFont="1" applyFill="1" applyBorder="1" applyAlignment="1" applyProtection="1">
      <alignment horizontal="left" vertical="center" wrapText="1"/>
      <protection locked="0"/>
    </xf>
    <xf numFmtId="0" fontId="20" fillId="0" borderId="15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20" fillId="0" borderId="0" xfId="0" applyFont="1"/>
    <xf numFmtId="0" fontId="33" fillId="0" borderId="0" xfId="0" applyFont="1"/>
    <xf numFmtId="0" fontId="27" fillId="0" borderId="0" xfId="0" applyFont="1"/>
    <xf numFmtId="0" fontId="20" fillId="2" borderId="1" xfId="0" applyFont="1" applyFill="1" applyBorder="1"/>
    <xf numFmtId="0" fontId="20" fillId="6" borderId="1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vertical="center" wrapText="1"/>
    </xf>
    <xf numFmtId="0" fontId="34" fillId="9" borderId="15" xfId="0" applyFont="1" applyFill="1" applyBorder="1" applyAlignment="1">
      <alignment vertical="center" wrapText="1"/>
    </xf>
    <xf numFmtId="0" fontId="34" fillId="9" borderId="15" xfId="0" applyFont="1" applyFill="1" applyBorder="1" applyAlignment="1">
      <alignment wrapText="1"/>
    </xf>
    <xf numFmtId="0" fontId="34" fillId="9" borderId="1" xfId="0" applyFont="1" applyFill="1" applyBorder="1" applyAlignment="1">
      <alignment wrapText="1"/>
    </xf>
    <xf numFmtId="0" fontId="34" fillId="9" borderId="20" xfId="0" applyFont="1" applyFill="1" applyBorder="1" applyAlignment="1">
      <alignment wrapText="1"/>
    </xf>
    <xf numFmtId="0" fontId="20" fillId="9" borderId="1" xfId="0" applyFont="1" applyFill="1" applyBorder="1" applyAlignment="1">
      <alignment horizontal="center" vertical="center"/>
    </xf>
    <xf numFmtId="0" fontId="20" fillId="2" borderId="0" xfId="0" applyFont="1" applyFill="1" applyAlignment="1">
      <alignment wrapText="1"/>
    </xf>
    <xf numFmtId="0" fontId="33" fillId="2" borderId="0" xfId="0" applyFont="1" applyFill="1" applyAlignment="1">
      <alignment wrapText="1"/>
    </xf>
    <xf numFmtId="0" fontId="20" fillId="4" borderId="20" xfId="0" applyFont="1" applyFill="1" applyBorder="1" applyAlignment="1" applyProtection="1">
      <alignment horizontal="center" vertical="center"/>
      <protection locked="0"/>
    </xf>
    <xf numFmtId="0" fontId="34" fillId="0" borderId="1" xfId="0" applyFont="1" applyBorder="1" applyAlignment="1">
      <alignment vertical="center"/>
    </xf>
    <xf numFmtId="0" fontId="34" fillId="0" borderId="20" xfId="0" applyFont="1" applyBorder="1" applyAlignment="1">
      <alignment vertical="center"/>
    </xf>
    <xf numFmtId="0" fontId="20" fillId="7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33" fillId="0" borderId="15" xfId="0" applyFont="1" applyBorder="1"/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/>
    <xf numFmtId="0" fontId="34" fillId="0" borderId="20" xfId="0" applyFont="1" applyBorder="1"/>
    <xf numFmtId="0" fontId="20" fillId="10" borderId="1" xfId="0" applyFont="1" applyFill="1" applyBorder="1" applyAlignment="1">
      <alignment horizontal="center" vertical="center" wrapText="1"/>
    </xf>
    <xf numFmtId="0" fontId="34" fillId="10" borderId="15" xfId="0" applyFont="1" applyFill="1" applyBorder="1" applyAlignment="1">
      <alignment horizontal="center" vertical="center" wrapText="1"/>
    </xf>
    <xf numFmtId="0" fontId="34" fillId="10" borderId="1" xfId="0" applyFont="1" applyFill="1" applyBorder="1" applyAlignment="1">
      <alignment horizontal="center" vertical="center" wrapText="1"/>
    </xf>
    <xf numFmtId="0" fontId="34" fillId="10" borderId="1" xfId="0" applyFont="1" applyFill="1" applyBorder="1" applyAlignment="1">
      <alignment vertical="center" wrapText="1"/>
    </xf>
    <xf numFmtId="0" fontId="34" fillId="10" borderId="20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/>
    </xf>
    <xf numFmtId="0" fontId="20" fillId="10" borderId="14" xfId="0" applyFont="1" applyFill="1" applyBorder="1" applyAlignment="1">
      <alignment horizontal="center" vertical="center" wrapText="1"/>
    </xf>
    <xf numFmtId="0" fontId="20" fillId="10" borderId="20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0" fontId="34" fillId="0" borderId="15" xfId="0" applyFont="1" applyBorder="1" applyAlignment="1">
      <alignment wrapText="1"/>
    </xf>
    <xf numFmtId="0" fontId="34" fillId="0" borderId="1" xfId="0" applyFont="1" applyBorder="1" applyAlignment="1">
      <alignment wrapText="1"/>
    </xf>
    <xf numFmtId="0" fontId="34" fillId="0" borderId="1" xfId="0" applyFont="1" applyBorder="1" applyAlignment="1">
      <alignment horizontal="center" wrapText="1"/>
    </xf>
    <xf numFmtId="0" fontId="34" fillId="0" borderId="20" xfId="0" applyFont="1" applyBorder="1" applyAlignment="1">
      <alignment wrapText="1"/>
    </xf>
    <xf numFmtId="0" fontId="34" fillId="9" borderId="1" xfId="0" applyFont="1" applyFill="1" applyBorder="1" applyAlignment="1">
      <alignment horizontal="center" vertical="center" wrapText="1"/>
    </xf>
    <xf numFmtId="0" fontId="34" fillId="9" borderId="15" xfId="0" applyFont="1" applyFill="1" applyBorder="1" applyAlignment="1">
      <alignment horizontal="center" vertical="center" wrapText="1"/>
    </xf>
    <xf numFmtId="0" fontId="34" fillId="9" borderId="20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left" vertical="center" wrapText="1"/>
    </xf>
    <xf numFmtId="0" fontId="20" fillId="10" borderId="3" xfId="0" applyFont="1" applyFill="1" applyBorder="1" applyAlignment="1">
      <alignment horizontal="left" vertical="center" wrapText="1"/>
    </xf>
    <xf numFmtId="0" fontId="34" fillId="10" borderId="1" xfId="0" applyFont="1" applyFill="1" applyBorder="1" applyAlignment="1">
      <alignment horizontal="center" vertical="center"/>
    </xf>
    <xf numFmtId="0" fontId="20" fillId="9" borderId="15" xfId="0" applyFont="1" applyFill="1" applyBorder="1" applyAlignment="1">
      <alignment horizontal="center" vertical="center"/>
    </xf>
    <xf numFmtId="0" fontId="20" fillId="4" borderId="1" xfId="0" applyFont="1" applyFill="1" applyBorder="1" applyAlignment="1" applyProtection="1">
      <alignment horizontal="center" vertical="center"/>
      <protection locked="0"/>
    </xf>
    <xf numFmtId="0" fontId="33" fillId="0" borderId="1" xfId="0" applyFont="1" applyBorder="1" applyAlignment="1">
      <alignment vertical="center"/>
    </xf>
    <xf numFmtId="0" fontId="34" fillId="10" borderId="15" xfId="0" applyFont="1" applyFill="1" applyBorder="1" applyAlignment="1">
      <alignment horizontal="center" vertical="center"/>
    </xf>
    <xf numFmtId="0" fontId="34" fillId="10" borderId="20" xfId="0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2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11" borderId="20" xfId="0" applyFont="1" applyFill="1" applyBorder="1" applyAlignment="1">
      <alignment horizontal="center" vertical="center"/>
    </xf>
    <xf numFmtId="0" fontId="20" fillId="11" borderId="1" xfId="0" applyFont="1" applyFill="1" applyBorder="1" applyAlignment="1">
      <alignment horizontal="left" vertical="center" wrapText="1"/>
    </xf>
    <xf numFmtId="0" fontId="34" fillId="11" borderId="1" xfId="0" applyFont="1" applyFill="1" applyBorder="1" applyAlignment="1">
      <alignment horizontal="center" vertical="center" wrapText="1"/>
    </xf>
    <xf numFmtId="0" fontId="34" fillId="11" borderId="15" xfId="0" applyFont="1" applyFill="1" applyBorder="1" applyAlignment="1">
      <alignment horizontal="center" vertical="center" wrapText="1"/>
    </xf>
    <xf numFmtId="0" fontId="20" fillId="11" borderId="15" xfId="0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center" vertical="center" wrapText="1"/>
    </xf>
    <xf numFmtId="0" fontId="20" fillId="11" borderId="20" xfId="0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center" vertical="center"/>
    </xf>
    <xf numFmtId="0" fontId="20" fillId="11" borderId="14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5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0" fillId="12" borderId="20" xfId="0" applyFont="1" applyFill="1" applyBorder="1" applyAlignment="1">
      <alignment horizontal="center" vertical="center"/>
    </xf>
    <xf numFmtId="0" fontId="20" fillId="12" borderId="1" xfId="0" applyFont="1" applyFill="1" applyBorder="1" applyAlignment="1">
      <alignment horizontal="left" vertical="center" wrapText="1"/>
    </xf>
    <xf numFmtId="0" fontId="34" fillId="12" borderId="1" xfId="0" applyFont="1" applyFill="1" applyBorder="1" applyAlignment="1">
      <alignment horizontal="center" vertical="center"/>
    </xf>
    <xf numFmtId="0" fontId="34" fillId="12" borderId="15" xfId="0" applyFont="1" applyFill="1" applyBorder="1" applyAlignment="1">
      <alignment horizontal="center" vertical="center"/>
    </xf>
    <xf numFmtId="0" fontId="20" fillId="12" borderId="15" xfId="0" applyFont="1" applyFill="1" applyBorder="1" applyAlignment="1">
      <alignment horizontal="center" vertical="center"/>
    </xf>
    <xf numFmtId="0" fontId="20" fillId="12" borderId="1" xfId="0" applyFont="1" applyFill="1" applyBorder="1" applyAlignment="1">
      <alignment horizontal="center" vertical="center"/>
    </xf>
    <xf numFmtId="0" fontId="20" fillId="12" borderId="14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27" fillId="11" borderId="0" xfId="0" applyFont="1" applyFill="1"/>
    <xf numFmtId="0" fontId="20" fillId="11" borderId="1" xfId="0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horizontal="center" vertical="center" textRotation="90"/>
    </xf>
    <xf numFmtId="0" fontId="20" fillId="3" borderId="1" xfId="0" applyFont="1" applyFill="1" applyBorder="1" applyAlignment="1">
      <alignment horizontal="center" vertical="center" textRotation="90" wrapText="1"/>
    </xf>
    <xf numFmtId="0" fontId="20" fillId="2" borderId="1" xfId="0" applyFont="1" applyFill="1" applyBorder="1" applyAlignment="1">
      <alignment horizontal="center" vertical="center" textRotation="90" wrapText="1"/>
    </xf>
    <xf numFmtId="0" fontId="27" fillId="13" borderId="0" xfId="0" applyFont="1" applyFill="1"/>
    <xf numFmtId="0" fontId="20" fillId="13" borderId="1" xfId="0" applyFont="1" applyFill="1" applyBorder="1" applyAlignment="1">
      <alignment horizontal="center" vertical="center" textRotation="90" wrapText="1"/>
    </xf>
    <xf numFmtId="0" fontId="20" fillId="7" borderId="1" xfId="0" applyFont="1" applyFill="1" applyBorder="1" applyAlignment="1">
      <alignment horizontal="center" vertical="center" textRotation="90" wrapText="1"/>
    </xf>
    <xf numFmtId="0" fontId="20" fillId="8" borderId="1" xfId="0" applyFont="1" applyFill="1" applyBorder="1" applyAlignment="1">
      <alignment horizontal="center" vertical="center" textRotation="90" wrapText="1"/>
    </xf>
    <xf numFmtId="0" fontId="20" fillId="3" borderId="15" xfId="0" applyFont="1" applyFill="1" applyBorder="1" applyAlignment="1">
      <alignment horizontal="center" vertical="center" textRotation="90" wrapText="1"/>
    </xf>
    <xf numFmtId="0" fontId="20" fillId="3" borderId="14" xfId="0" applyFont="1" applyFill="1" applyBorder="1" applyAlignment="1">
      <alignment horizontal="center" vertical="center" textRotation="90" wrapText="1"/>
    </xf>
    <xf numFmtId="0" fontId="20" fillId="3" borderId="1" xfId="0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right" vertical="center"/>
    </xf>
    <xf numFmtId="164" fontId="20" fillId="0" borderId="1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0" fillId="0" borderId="1" xfId="0" applyFont="1" applyBorder="1"/>
    <xf numFmtId="0" fontId="20" fillId="2" borderId="1" xfId="0" applyFont="1" applyFill="1" applyBorder="1" applyAlignment="1">
      <alignment horizontal="right"/>
    </xf>
    <xf numFmtId="0" fontId="1" fillId="5" borderId="1" xfId="4" applyFont="1" applyFill="1" applyBorder="1" applyAlignment="1" applyProtection="1">
      <alignment horizontal="left" vertical="center" wrapText="1"/>
      <protection locked="0"/>
    </xf>
    <xf numFmtId="0" fontId="2" fillId="7" borderId="1" xfId="0" applyFont="1" applyFill="1" applyBorder="1" applyAlignment="1">
      <alignment wrapText="1"/>
    </xf>
    <xf numFmtId="0" fontId="20" fillId="6" borderId="20" xfId="0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4" borderId="20" xfId="0" applyFont="1" applyFill="1" applyBorder="1" applyAlignment="1" applyProtection="1">
      <alignment horizontal="center" vertical="center"/>
      <protection locked="0"/>
    </xf>
    <xf numFmtId="0" fontId="19" fillId="2" borderId="20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vertical="center" wrapText="1"/>
    </xf>
    <xf numFmtId="0" fontId="19" fillId="10" borderId="1" xfId="0" applyFont="1" applyFill="1" applyBorder="1" applyAlignment="1">
      <alignment horizontal="left" vertical="center" wrapText="1"/>
    </xf>
    <xf numFmtId="0" fontId="20" fillId="10" borderId="1" xfId="0" applyFont="1" applyFill="1" applyBorder="1"/>
    <xf numFmtId="0" fontId="19" fillId="0" borderId="2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164" fontId="20" fillId="1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textRotation="90" wrapText="1"/>
    </xf>
    <xf numFmtId="0" fontId="1" fillId="7" borderId="10" xfId="0" applyFont="1" applyFill="1" applyBorder="1" applyAlignment="1">
      <alignment horizontal="center" vertical="center" textRotation="90" wrapText="1"/>
    </xf>
    <xf numFmtId="0" fontId="1" fillId="7" borderId="3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32" fillId="9" borderId="2" xfId="0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left" vertical="center" wrapText="1"/>
    </xf>
    <xf numFmtId="0" fontId="32" fillId="9" borderId="3" xfId="0" applyFont="1" applyFill="1" applyBorder="1" applyAlignment="1">
      <alignment horizontal="left" vertical="center" wrapText="1"/>
    </xf>
    <xf numFmtId="0" fontId="2" fillId="9" borderId="20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2" fillId="9" borderId="1" xfId="0" applyFont="1" applyFill="1" applyBorder="1" applyAlignment="1">
      <alignment horizontal="center" vertical="center"/>
    </xf>
    <xf numFmtId="0" fontId="32" fillId="9" borderId="1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0" xfId="6" applyFont="1" applyAlignment="1" applyProtection="1">
      <alignment horizontal="center" vertical="center"/>
      <protection locked="0"/>
    </xf>
    <xf numFmtId="0" fontId="10" fillId="0" borderId="16" xfId="6" applyFont="1" applyBorder="1" applyAlignment="1" applyProtection="1">
      <alignment horizontal="center" vertical="center"/>
      <protection locked="0"/>
    </xf>
    <xf numFmtId="0" fontId="10" fillId="0" borderId="11" xfId="6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12" fontId="20" fillId="0" borderId="1" xfId="0" applyNumberFormat="1" applyFont="1" applyBorder="1" applyAlignment="1">
      <alignment horizontal="center"/>
    </xf>
    <xf numFmtId="12" fontId="20" fillId="0" borderId="20" xfId="0" applyNumberFormat="1" applyFont="1" applyBorder="1" applyAlignment="1">
      <alignment horizontal="center"/>
    </xf>
    <xf numFmtId="12" fontId="20" fillId="0" borderId="14" xfId="0" applyNumberFormat="1" applyFont="1" applyBorder="1" applyAlignment="1">
      <alignment horizontal="center"/>
    </xf>
    <xf numFmtId="12" fontId="20" fillId="0" borderId="15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12" fontId="20" fillId="0" borderId="12" xfId="0" applyNumberFormat="1" applyFont="1" applyBorder="1" applyAlignment="1">
      <alignment horizontal="center"/>
    </xf>
    <xf numFmtId="12" fontId="20" fillId="0" borderId="9" xfId="0" applyNumberFormat="1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12" fontId="20" fillId="0" borderId="22" xfId="0" applyNumberFormat="1" applyFont="1" applyBorder="1" applyAlignment="1">
      <alignment horizontal="center"/>
    </xf>
    <xf numFmtId="12" fontId="1" fillId="0" borderId="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2" fontId="1" fillId="0" borderId="12" xfId="0" applyNumberFormat="1" applyFont="1" applyBorder="1" applyAlignment="1">
      <alignment horizontal="center"/>
    </xf>
    <xf numFmtId="12" fontId="1" fillId="0" borderId="20" xfId="0" applyNumberFormat="1" applyFont="1" applyBorder="1" applyAlignment="1">
      <alignment horizontal="center"/>
    </xf>
    <xf numFmtId="12" fontId="1" fillId="0" borderId="14" xfId="0" applyNumberFormat="1" applyFont="1" applyBorder="1" applyAlignment="1">
      <alignment horizontal="center"/>
    </xf>
    <xf numFmtId="12" fontId="1" fillId="0" borderId="15" xfId="0" applyNumberFormat="1" applyFont="1" applyBorder="1" applyAlignment="1">
      <alignment horizontal="center"/>
    </xf>
    <xf numFmtId="0" fontId="10" fillId="0" borderId="0" xfId="6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/>
    </xf>
    <xf numFmtId="0" fontId="10" fillId="0" borderId="18" xfId="6" applyFont="1" applyBorder="1" applyAlignment="1" applyProtection="1">
      <alignment horizontal="center" vertical="center"/>
      <protection locked="0"/>
    </xf>
    <xf numFmtId="0" fontId="10" fillId="0" borderId="13" xfId="6" applyFont="1" applyBorder="1" applyAlignment="1" applyProtection="1">
      <alignment horizontal="center" vertical="center"/>
      <protection locked="0"/>
    </xf>
    <xf numFmtId="0" fontId="10" fillId="0" borderId="26" xfId="6" applyFont="1" applyBorder="1" applyAlignment="1" applyProtection="1">
      <alignment horizontal="center" vertical="center"/>
      <protection locked="0"/>
    </xf>
    <xf numFmtId="0" fontId="10" fillId="0" borderId="19" xfId="6" applyFont="1" applyBorder="1" applyAlignment="1" applyProtection="1">
      <alignment horizontal="center" vertical="center"/>
      <protection locked="0"/>
    </xf>
    <xf numFmtId="0" fontId="10" fillId="0" borderId="19" xfId="6" applyFont="1" applyBorder="1" applyAlignment="1" applyProtection="1">
      <alignment horizontal="center" vertical="center" textRotation="90"/>
      <protection locked="0"/>
    </xf>
    <xf numFmtId="0" fontId="10" fillId="0" borderId="1" xfId="6" applyFont="1" applyBorder="1" applyAlignment="1" applyProtection="1">
      <alignment horizontal="center" vertical="center" textRotation="90"/>
      <protection locked="0"/>
    </xf>
    <xf numFmtId="0" fontId="10" fillId="0" borderId="21" xfId="6" applyFont="1" applyBorder="1" applyAlignment="1" applyProtection="1">
      <alignment horizontal="center" vertical="center"/>
      <protection locked="0"/>
    </xf>
    <xf numFmtId="0" fontId="28" fillId="0" borderId="33" xfId="6" applyFont="1" applyBorder="1" applyAlignment="1" applyProtection="1">
      <alignment horizontal="center" vertical="center"/>
      <protection locked="0"/>
    </xf>
    <xf numFmtId="0" fontId="28" fillId="0" borderId="27" xfId="6" applyFont="1" applyBorder="1" applyAlignment="1" applyProtection="1">
      <alignment horizontal="center" vertical="center"/>
      <protection locked="0"/>
    </xf>
    <xf numFmtId="0" fontId="28" fillId="0" borderId="29" xfId="6" applyFont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horizontal="left" vertical="top"/>
      <protection locked="0"/>
    </xf>
    <xf numFmtId="0" fontId="10" fillId="0" borderId="6" xfId="6" applyFont="1" applyBorder="1" applyAlignment="1" applyProtection="1">
      <alignment horizontal="left" vertical="center"/>
      <protection locked="0"/>
    </xf>
    <xf numFmtId="0" fontId="10" fillId="0" borderId="23" xfId="6" applyFont="1" applyBorder="1" applyAlignment="1" applyProtection="1">
      <alignment horizontal="left" vertical="center"/>
      <protection locked="0"/>
    </xf>
    <xf numFmtId="0" fontId="12" fillId="0" borderId="0" xfId="6" applyFont="1" applyAlignment="1" applyProtection="1">
      <alignment horizontal="left" vertical="top" wrapText="1"/>
      <protection locked="0"/>
    </xf>
    <xf numFmtId="0" fontId="11" fillId="0" borderId="33" xfId="6" applyFont="1" applyBorder="1" applyAlignment="1" applyProtection="1">
      <alignment horizontal="center" vertical="center"/>
      <protection locked="0"/>
    </xf>
    <xf numFmtId="0" fontId="11" fillId="0" borderId="27" xfId="6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2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left" vertical="center" wrapText="1"/>
    </xf>
  </cellXfs>
  <cellStyles count="7">
    <cellStyle name="Обычный" xfId="0" builtinId="0"/>
    <cellStyle name="Обычный 2" xfId="2" xr:uid="{DEAE2621-9F4E-4140-80A4-80E6F551E5EA}"/>
    <cellStyle name="Обычный 2 2" xfId="5" xr:uid="{368B1D08-B97F-40E4-8D05-BE4140510F2F}"/>
    <cellStyle name="Обычный 3" xfId="3" xr:uid="{6D1065DE-522E-4FC4-AB4E-E062895B9238}"/>
    <cellStyle name="Обычный 4" xfId="4" xr:uid="{6CEA8C6E-283C-4740-851C-4726D31D06A1}"/>
    <cellStyle name="Обычный 4 2" xfId="6" xr:uid="{9B31D4FD-77F4-4781-A34D-7C5B0286655C}"/>
    <cellStyle name="Обычный 5" xfId="1" xr:uid="{CFA0C62F-E5DF-4A14-AE0F-25C1CBCC00D4}"/>
  </cellStyles>
  <dxfs count="37"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ill>
        <patternFill>
          <bgColor theme="5" tint="-0.24994659260841701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66FF33"/>
      <color rgb="FF66FF66"/>
      <color rgb="FF99FF66"/>
      <color rgb="FF99FF33"/>
      <color rgb="FF00FF99"/>
      <color rgb="FF2EF2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A4DF4-8EDC-4078-AF6F-207C401DB0FC}">
  <dimension ref="A1:BM30"/>
  <sheetViews>
    <sheetView view="pageLayout" zoomScaleNormal="100" workbookViewId="0">
      <selection activeCell="C10" sqref="C10:BB10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65" ht="15" customHeight="1" x14ac:dyDescent="0.25">
      <c r="A1" s="410" t="s">
        <v>119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  <c r="V1" s="410"/>
      <c r="W1" s="410"/>
      <c r="X1" s="410"/>
      <c r="Y1" s="410"/>
      <c r="Z1" s="410"/>
      <c r="AA1" s="410"/>
      <c r="AB1" s="410"/>
      <c r="AC1" s="410"/>
      <c r="AD1" s="410"/>
      <c r="AE1" s="410"/>
      <c r="AF1" s="410"/>
      <c r="AG1" s="410"/>
      <c r="AH1" s="410"/>
      <c r="AI1" s="410"/>
      <c r="AJ1" s="410"/>
      <c r="AK1" s="410"/>
      <c r="AL1" s="410"/>
      <c r="AM1" s="410"/>
      <c r="AN1" s="410"/>
      <c r="AO1" s="410"/>
      <c r="AP1" s="410"/>
      <c r="AQ1" s="410"/>
      <c r="AR1" s="410"/>
      <c r="AS1" s="410"/>
      <c r="AT1" s="410"/>
      <c r="AU1" s="410"/>
      <c r="AV1" s="410"/>
      <c r="AW1" s="410"/>
      <c r="AX1" s="410"/>
      <c r="AY1" s="410"/>
      <c r="AZ1" s="410"/>
      <c r="BA1" s="410"/>
      <c r="BB1" s="410"/>
      <c r="BC1" s="410"/>
    </row>
    <row r="2" spans="1:65" ht="15" customHeight="1" thickBot="1" x14ac:dyDescent="0.3"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65" ht="15" customHeight="1" x14ac:dyDescent="0.25">
      <c r="B3" s="411" t="s">
        <v>4</v>
      </c>
      <c r="C3" s="13" t="s">
        <v>120</v>
      </c>
      <c r="D3" s="13"/>
      <c r="E3" s="13"/>
      <c r="F3" s="13"/>
      <c r="G3" s="13"/>
      <c r="H3" s="13"/>
      <c r="I3" s="13"/>
      <c r="J3" s="13"/>
      <c r="K3" s="13"/>
      <c r="L3" s="13"/>
      <c r="M3" s="413" t="s">
        <v>109</v>
      </c>
      <c r="N3" s="413"/>
      <c r="O3" s="413"/>
      <c r="P3" s="413"/>
      <c r="Q3" s="413"/>
      <c r="R3" s="415" t="s">
        <v>110</v>
      </c>
      <c r="S3" s="415"/>
      <c r="T3" s="415"/>
      <c r="U3" s="415"/>
      <c r="V3" s="415"/>
      <c r="W3" s="415"/>
      <c r="X3" s="415"/>
      <c r="Y3" s="415" t="s">
        <v>111</v>
      </c>
      <c r="Z3" s="415"/>
      <c r="AA3" s="415"/>
      <c r="AB3" s="415"/>
      <c r="AC3" s="415"/>
      <c r="AD3" s="415"/>
      <c r="AE3" s="415"/>
      <c r="AF3" s="415" t="s">
        <v>113</v>
      </c>
      <c r="AG3" s="415"/>
      <c r="AH3" s="415"/>
      <c r="AI3" s="415"/>
      <c r="AJ3" s="415"/>
      <c r="AK3" s="415"/>
      <c r="AL3" s="415"/>
      <c r="AM3" s="415" t="s">
        <v>112</v>
      </c>
      <c r="AN3" s="415"/>
      <c r="AO3" s="415"/>
      <c r="AP3" s="415"/>
      <c r="AQ3" s="415"/>
      <c r="AR3" s="415"/>
      <c r="AS3" s="415"/>
      <c r="AT3" s="413" t="s">
        <v>115</v>
      </c>
      <c r="AU3" s="413"/>
      <c r="AV3" s="413"/>
      <c r="AW3" s="413"/>
      <c r="AX3" s="413"/>
      <c r="AY3" s="413" t="s">
        <v>158</v>
      </c>
      <c r="AZ3" s="413"/>
      <c r="BA3" s="413"/>
      <c r="BB3" s="417"/>
    </row>
    <row r="4" spans="1:65" ht="15.75" customHeight="1" x14ac:dyDescent="0.25">
      <c r="B4" s="412"/>
      <c r="C4" s="409" t="s">
        <v>116</v>
      </c>
      <c r="D4" s="409"/>
      <c r="E4" s="409"/>
      <c r="F4" s="409"/>
      <c r="G4" s="409" t="s">
        <v>117</v>
      </c>
      <c r="H4" s="409"/>
      <c r="I4" s="409"/>
      <c r="J4" s="409" t="s">
        <v>118</v>
      </c>
      <c r="K4" s="409"/>
      <c r="L4" s="409"/>
      <c r="M4" s="414"/>
      <c r="N4" s="414"/>
      <c r="O4" s="414"/>
      <c r="P4" s="414"/>
      <c r="Q4" s="414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6"/>
      <c r="AC4" s="416"/>
      <c r="AD4" s="416"/>
      <c r="AE4" s="416"/>
      <c r="AF4" s="416"/>
      <c r="AG4" s="416"/>
      <c r="AH4" s="416"/>
      <c r="AI4" s="416"/>
      <c r="AJ4" s="416"/>
      <c r="AK4" s="416"/>
      <c r="AL4" s="416"/>
      <c r="AM4" s="416"/>
      <c r="AN4" s="416"/>
      <c r="AO4" s="416"/>
      <c r="AP4" s="416"/>
      <c r="AQ4" s="416"/>
      <c r="AR4" s="416"/>
      <c r="AS4" s="416"/>
      <c r="AT4" s="414"/>
      <c r="AU4" s="414"/>
      <c r="AV4" s="414"/>
      <c r="AW4" s="414"/>
      <c r="AX4" s="414"/>
      <c r="AY4" s="414"/>
      <c r="AZ4" s="414"/>
      <c r="BA4" s="414"/>
      <c r="BB4" s="418"/>
    </row>
    <row r="5" spans="1:65" ht="15" customHeight="1" x14ac:dyDescent="0.25">
      <c r="B5" s="412"/>
      <c r="C5" s="409" t="s">
        <v>121</v>
      </c>
      <c r="D5" s="409"/>
      <c r="E5" s="409"/>
      <c r="F5" s="409"/>
      <c r="G5" s="409" t="s">
        <v>121</v>
      </c>
      <c r="H5" s="409"/>
      <c r="I5" s="409"/>
      <c r="J5" s="409" t="s">
        <v>121</v>
      </c>
      <c r="K5" s="409"/>
      <c r="L5" s="409"/>
      <c r="M5" s="409" t="s">
        <v>121</v>
      </c>
      <c r="N5" s="409"/>
      <c r="O5" s="409"/>
      <c r="P5" s="409"/>
      <c r="Q5" s="409"/>
      <c r="R5" s="409" t="s">
        <v>121</v>
      </c>
      <c r="S5" s="409"/>
      <c r="T5" s="409"/>
      <c r="U5" s="409"/>
      <c r="V5" s="409"/>
      <c r="W5" s="409"/>
      <c r="X5" s="409"/>
      <c r="Y5" s="409" t="s">
        <v>121</v>
      </c>
      <c r="Z5" s="409"/>
      <c r="AA5" s="409"/>
      <c r="AB5" s="409"/>
      <c r="AC5" s="409"/>
      <c r="AD5" s="409"/>
      <c r="AE5" s="409"/>
      <c r="AF5" s="409" t="s">
        <v>117</v>
      </c>
      <c r="AG5" s="409"/>
      <c r="AH5" s="409"/>
      <c r="AI5" s="409" t="s">
        <v>289</v>
      </c>
      <c r="AJ5" s="409"/>
      <c r="AK5" s="409"/>
      <c r="AL5" s="409"/>
      <c r="AM5" s="409" t="s">
        <v>121</v>
      </c>
      <c r="AN5" s="409"/>
      <c r="AO5" s="409"/>
      <c r="AP5" s="409"/>
      <c r="AQ5" s="409"/>
      <c r="AR5" s="409"/>
      <c r="AS5" s="409"/>
      <c r="AT5" s="409" t="s">
        <v>121</v>
      </c>
      <c r="AU5" s="409"/>
      <c r="AV5" s="409"/>
      <c r="AW5" s="409"/>
      <c r="AX5" s="409"/>
      <c r="AY5" s="409" t="s">
        <v>121</v>
      </c>
      <c r="AZ5" s="409"/>
      <c r="BA5" s="409"/>
      <c r="BB5" s="419"/>
    </row>
    <row r="6" spans="1:65" ht="15" customHeight="1" x14ac:dyDescent="0.25">
      <c r="B6" s="136" t="s">
        <v>101</v>
      </c>
      <c r="C6" s="429">
        <f>G6+J6</f>
        <v>40</v>
      </c>
      <c r="D6" s="429"/>
      <c r="E6" s="429"/>
      <c r="F6" s="429"/>
      <c r="G6" s="430">
        <v>17</v>
      </c>
      <c r="H6" s="431"/>
      <c r="I6" s="432"/>
      <c r="J6" s="429">
        <v>23</v>
      </c>
      <c r="K6" s="433"/>
      <c r="L6" s="433"/>
      <c r="M6" s="433">
        <v>0</v>
      </c>
      <c r="N6" s="433"/>
      <c r="O6" s="433"/>
      <c r="P6" s="433"/>
      <c r="Q6" s="433"/>
      <c r="R6" s="433">
        <v>0</v>
      </c>
      <c r="S6" s="433"/>
      <c r="T6" s="433"/>
      <c r="U6" s="433"/>
      <c r="V6" s="433"/>
      <c r="W6" s="433"/>
      <c r="X6" s="433"/>
      <c r="Y6" s="433">
        <v>0</v>
      </c>
      <c r="Z6" s="433"/>
      <c r="AA6" s="433"/>
      <c r="AB6" s="433"/>
      <c r="AC6" s="433"/>
      <c r="AD6" s="433"/>
      <c r="AE6" s="433"/>
      <c r="AF6" s="430">
        <v>0</v>
      </c>
      <c r="AG6" s="431"/>
      <c r="AH6" s="432"/>
      <c r="AI6" s="435">
        <v>1</v>
      </c>
      <c r="AJ6" s="436"/>
      <c r="AK6" s="436"/>
      <c r="AL6" s="437"/>
      <c r="AM6" s="430">
        <v>0</v>
      </c>
      <c r="AN6" s="431"/>
      <c r="AO6" s="431"/>
      <c r="AP6" s="431"/>
      <c r="AQ6" s="431"/>
      <c r="AR6" s="431"/>
      <c r="AS6" s="432"/>
      <c r="AT6" s="430">
        <v>11</v>
      </c>
      <c r="AU6" s="431"/>
      <c r="AV6" s="431"/>
      <c r="AW6" s="431"/>
      <c r="AX6" s="432"/>
      <c r="AY6" s="429">
        <f>C6+M6+R6+AF6+AM6+AT6+AI6</f>
        <v>52</v>
      </c>
      <c r="AZ6" s="429"/>
      <c r="BA6" s="429"/>
      <c r="BB6" s="434"/>
    </row>
    <row r="7" spans="1:65" ht="14.25" customHeight="1" x14ac:dyDescent="0.25">
      <c r="B7" s="136" t="s">
        <v>102</v>
      </c>
      <c r="C7" s="420">
        <f>G7+J7</f>
        <v>37</v>
      </c>
      <c r="D7" s="420"/>
      <c r="E7" s="420"/>
      <c r="F7" s="420"/>
      <c r="G7" s="421">
        <v>16</v>
      </c>
      <c r="H7" s="422"/>
      <c r="I7" s="423"/>
      <c r="J7" s="420">
        <v>21</v>
      </c>
      <c r="K7" s="424"/>
      <c r="L7" s="424"/>
      <c r="M7" s="424">
        <v>2</v>
      </c>
      <c r="N7" s="424"/>
      <c r="O7" s="424"/>
      <c r="P7" s="424"/>
      <c r="Q7" s="424"/>
      <c r="R7" s="424">
        <v>0</v>
      </c>
      <c r="S7" s="424"/>
      <c r="T7" s="424"/>
      <c r="U7" s="424"/>
      <c r="V7" s="424"/>
      <c r="W7" s="424"/>
      <c r="X7" s="424"/>
      <c r="Y7" s="424">
        <v>0</v>
      </c>
      <c r="Z7" s="424"/>
      <c r="AA7" s="424"/>
      <c r="AB7" s="424"/>
      <c r="AC7" s="424"/>
      <c r="AD7" s="424"/>
      <c r="AE7" s="424"/>
      <c r="AF7" s="421">
        <v>1</v>
      </c>
      <c r="AG7" s="422"/>
      <c r="AH7" s="423"/>
      <c r="AI7" s="421">
        <v>1</v>
      </c>
      <c r="AJ7" s="422"/>
      <c r="AK7" s="423"/>
      <c r="AL7" s="423"/>
      <c r="AM7" s="424">
        <v>0</v>
      </c>
      <c r="AN7" s="424"/>
      <c r="AO7" s="424"/>
      <c r="AP7" s="424"/>
      <c r="AQ7" s="424"/>
      <c r="AR7" s="424"/>
      <c r="AS7" s="424"/>
      <c r="AT7" s="424">
        <v>11</v>
      </c>
      <c r="AU7" s="424"/>
      <c r="AV7" s="424"/>
      <c r="AW7" s="424"/>
      <c r="AX7" s="424"/>
      <c r="AY7" s="420">
        <f>C7+M7+R7+AF7+AM7+AT7+AI7</f>
        <v>52</v>
      </c>
      <c r="AZ7" s="420"/>
      <c r="BA7" s="420"/>
      <c r="BB7" s="425"/>
    </row>
    <row r="8" spans="1:65" ht="15" customHeight="1" x14ac:dyDescent="0.25">
      <c r="B8" s="136" t="s">
        <v>103</v>
      </c>
      <c r="C8" s="420">
        <f t="shared" ref="C8:C9" si="0">G8+J8</f>
        <v>28</v>
      </c>
      <c r="D8" s="420"/>
      <c r="E8" s="420"/>
      <c r="F8" s="420"/>
      <c r="G8" s="420">
        <v>8</v>
      </c>
      <c r="H8" s="424"/>
      <c r="I8" s="424"/>
      <c r="J8" s="420">
        <v>20</v>
      </c>
      <c r="K8" s="424"/>
      <c r="L8" s="424"/>
      <c r="M8" s="424">
        <v>6</v>
      </c>
      <c r="N8" s="424"/>
      <c r="O8" s="424"/>
      <c r="P8" s="424"/>
      <c r="Q8" s="424"/>
      <c r="R8" s="424">
        <v>6</v>
      </c>
      <c r="S8" s="424"/>
      <c r="T8" s="424"/>
      <c r="U8" s="424"/>
      <c r="V8" s="424"/>
      <c r="W8" s="424"/>
      <c r="X8" s="424"/>
      <c r="Y8" s="424">
        <v>0</v>
      </c>
      <c r="Z8" s="424"/>
      <c r="AA8" s="424"/>
      <c r="AB8" s="424"/>
      <c r="AC8" s="424"/>
      <c r="AD8" s="424"/>
      <c r="AE8" s="424"/>
      <c r="AF8" s="420">
        <v>1</v>
      </c>
      <c r="AG8" s="420"/>
      <c r="AH8" s="420"/>
      <c r="AI8" s="420">
        <v>1</v>
      </c>
      <c r="AJ8" s="420"/>
      <c r="AK8" s="420"/>
      <c r="AL8" s="420"/>
      <c r="AM8" s="424">
        <v>0</v>
      </c>
      <c r="AN8" s="424"/>
      <c r="AO8" s="424"/>
      <c r="AP8" s="424"/>
      <c r="AQ8" s="424"/>
      <c r="AR8" s="424"/>
      <c r="AS8" s="424"/>
      <c r="AT8" s="424">
        <v>10</v>
      </c>
      <c r="AU8" s="424"/>
      <c r="AV8" s="424"/>
      <c r="AW8" s="424"/>
      <c r="AX8" s="424"/>
      <c r="AY8" s="420">
        <f>C8+M8+R8+AF8+AM8+AT8+AI8</f>
        <v>52</v>
      </c>
      <c r="AZ8" s="420"/>
      <c r="BA8" s="420"/>
      <c r="BB8" s="425"/>
    </row>
    <row r="9" spans="1:65" ht="15" customHeight="1" x14ac:dyDescent="0.25">
      <c r="B9" s="159" t="s">
        <v>290</v>
      </c>
      <c r="C9" s="420">
        <f t="shared" si="0"/>
        <v>17</v>
      </c>
      <c r="D9" s="420"/>
      <c r="E9" s="420"/>
      <c r="F9" s="420"/>
      <c r="G9" s="420">
        <v>11</v>
      </c>
      <c r="H9" s="424"/>
      <c r="I9" s="424"/>
      <c r="J9" s="420">
        <v>6</v>
      </c>
      <c r="K9" s="424"/>
      <c r="L9" s="424"/>
      <c r="M9" s="424">
        <v>0</v>
      </c>
      <c r="N9" s="424"/>
      <c r="O9" s="424"/>
      <c r="P9" s="424"/>
      <c r="Q9" s="424"/>
      <c r="R9" s="424">
        <v>16</v>
      </c>
      <c r="S9" s="424"/>
      <c r="T9" s="424"/>
      <c r="U9" s="424"/>
      <c r="V9" s="424"/>
      <c r="W9" s="424"/>
      <c r="X9" s="424"/>
      <c r="Y9" s="424">
        <v>0</v>
      </c>
      <c r="Z9" s="424"/>
      <c r="AA9" s="424"/>
      <c r="AB9" s="424"/>
      <c r="AC9" s="424"/>
      <c r="AD9" s="424"/>
      <c r="AE9" s="424"/>
      <c r="AF9" s="420">
        <v>1</v>
      </c>
      <c r="AG9" s="420"/>
      <c r="AH9" s="420"/>
      <c r="AI9" s="420">
        <v>1</v>
      </c>
      <c r="AJ9" s="420"/>
      <c r="AK9" s="420"/>
      <c r="AL9" s="420"/>
      <c r="AM9" s="424">
        <v>6</v>
      </c>
      <c r="AN9" s="424"/>
      <c r="AO9" s="424"/>
      <c r="AP9" s="424"/>
      <c r="AQ9" s="424"/>
      <c r="AR9" s="424"/>
      <c r="AS9" s="424"/>
      <c r="AT9" s="424">
        <v>2</v>
      </c>
      <c r="AU9" s="424"/>
      <c r="AV9" s="424"/>
      <c r="AW9" s="424"/>
      <c r="AX9" s="424"/>
      <c r="AY9" s="420">
        <f>C9+M9+R9+AF9+AM9+AT9+AI9</f>
        <v>43</v>
      </c>
      <c r="AZ9" s="420"/>
      <c r="BA9" s="420"/>
      <c r="BB9" s="425"/>
    </row>
    <row r="10" spans="1:65" ht="15" customHeight="1" thickBot="1" x14ac:dyDescent="0.3">
      <c r="B10" s="137" t="s">
        <v>116</v>
      </c>
      <c r="C10" s="426">
        <f>G10+J10</f>
        <v>122</v>
      </c>
      <c r="D10" s="426"/>
      <c r="E10" s="426"/>
      <c r="F10" s="426"/>
      <c r="G10" s="426">
        <f>G7+G8+G9+G6</f>
        <v>52</v>
      </c>
      <c r="H10" s="426"/>
      <c r="I10" s="426"/>
      <c r="J10" s="426">
        <f>J7+J8+J9+J6</f>
        <v>70</v>
      </c>
      <c r="K10" s="426"/>
      <c r="L10" s="426"/>
      <c r="M10" s="427">
        <f>M7+M8+M9+M6</f>
        <v>8</v>
      </c>
      <c r="N10" s="427"/>
      <c r="O10" s="427"/>
      <c r="P10" s="427"/>
      <c r="Q10" s="427"/>
      <c r="R10" s="427">
        <f>R7+R8+R9+R6</f>
        <v>22</v>
      </c>
      <c r="S10" s="427"/>
      <c r="T10" s="427"/>
      <c r="U10" s="427"/>
      <c r="V10" s="427"/>
      <c r="W10" s="427"/>
      <c r="X10" s="427"/>
      <c r="Y10" s="427">
        <v>0</v>
      </c>
      <c r="Z10" s="427"/>
      <c r="AA10" s="427"/>
      <c r="AB10" s="427"/>
      <c r="AC10" s="427"/>
      <c r="AD10" s="427"/>
      <c r="AE10" s="427"/>
      <c r="AF10" s="426">
        <f>AF7+AF8+AF9+AF6</f>
        <v>3</v>
      </c>
      <c r="AG10" s="426"/>
      <c r="AH10" s="426"/>
      <c r="AI10" s="426">
        <f>AI7+AI8+AI9+AI6</f>
        <v>4</v>
      </c>
      <c r="AJ10" s="426"/>
      <c r="AK10" s="426"/>
      <c r="AL10" s="426"/>
      <c r="AM10" s="427">
        <f>AM7+AM8+AM9</f>
        <v>6</v>
      </c>
      <c r="AN10" s="427"/>
      <c r="AO10" s="427"/>
      <c r="AP10" s="427"/>
      <c r="AQ10" s="427"/>
      <c r="AR10" s="427"/>
      <c r="AS10" s="427"/>
      <c r="AT10" s="427">
        <f>AT7+AT8+AT9+AT6</f>
        <v>34</v>
      </c>
      <c r="AU10" s="427"/>
      <c r="AV10" s="427"/>
      <c r="AW10" s="427"/>
      <c r="AX10" s="427"/>
      <c r="AY10" s="426">
        <f>C10+M10+R10+AF10+AM10+AT10+AI10</f>
        <v>199</v>
      </c>
      <c r="AZ10" s="426"/>
      <c r="BA10" s="426"/>
      <c r="BB10" s="428"/>
    </row>
    <row r="11" spans="1:65" ht="15" customHeight="1" x14ac:dyDescent="0.25"/>
    <row r="12" spans="1:65" ht="1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65" ht="1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10"/>
      <c r="BE13" s="10"/>
      <c r="BF13" s="10"/>
      <c r="BG13" s="10"/>
      <c r="BH13" s="10"/>
      <c r="BI13" s="10"/>
      <c r="BJ13" s="10"/>
      <c r="BK13" s="10"/>
      <c r="BL13" s="10"/>
      <c r="BM13" s="10"/>
    </row>
    <row r="14" spans="1:65" ht="1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7"/>
      <c r="BE14" s="9"/>
      <c r="BF14" s="9"/>
      <c r="BG14" s="7"/>
      <c r="BH14" s="9"/>
      <c r="BI14" s="9"/>
      <c r="BJ14" s="7"/>
      <c r="BK14" s="9"/>
      <c r="BL14" s="9"/>
      <c r="BM14" s="7"/>
    </row>
    <row r="15" spans="1:65" ht="15.7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10"/>
      <c r="BE15" s="10"/>
      <c r="BF15" s="10"/>
      <c r="BG15" s="10"/>
      <c r="BH15" s="9"/>
      <c r="BI15" s="9"/>
      <c r="BJ15" s="7"/>
      <c r="BK15" s="9"/>
      <c r="BL15" s="9"/>
      <c r="BM15" s="7"/>
    </row>
    <row r="16" spans="1:65" ht="15.7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7"/>
      <c r="BE16" s="9"/>
      <c r="BF16" s="9"/>
      <c r="BG16" s="7"/>
      <c r="BH16" s="9"/>
      <c r="BI16" s="9"/>
      <c r="BJ16" s="7"/>
      <c r="BK16" s="9"/>
      <c r="BL16" s="9"/>
      <c r="BM16" s="7"/>
    </row>
    <row r="17" spans="1:65" ht="15.7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7"/>
      <c r="BE17" s="9"/>
      <c r="BF17" s="9"/>
      <c r="BG17" s="7"/>
      <c r="BH17" s="9"/>
      <c r="BI17" s="9"/>
      <c r="BJ17" s="7"/>
      <c r="BK17" s="9"/>
      <c r="BL17" s="9"/>
      <c r="BM17" s="7"/>
    </row>
    <row r="18" spans="1:65" ht="15.7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7"/>
      <c r="BE18" s="9"/>
      <c r="BF18" s="9"/>
      <c r="BG18" s="7"/>
      <c r="BH18" s="9"/>
      <c r="BI18" s="9"/>
      <c r="BJ18" s="7"/>
      <c r="BK18" s="9"/>
      <c r="BL18" s="9"/>
      <c r="BM18" s="7"/>
    </row>
    <row r="19" spans="1:65" ht="18.7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7"/>
      <c r="BE19" s="9"/>
      <c r="BF19" s="9"/>
      <c r="BG19" s="7"/>
      <c r="BH19" s="9"/>
      <c r="BI19" s="9"/>
      <c r="BJ19" s="7"/>
      <c r="BK19" s="9"/>
      <c r="BL19" s="9"/>
      <c r="BM19" s="7"/>
    </row>
    <row r="20" spans="1:65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65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65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65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</row>
    <row r="24" spans="1:65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</row>
    <row r="25" spans="1:65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</row>
    <row r="26" spans="1:65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</row>
    <row r="27" spans="1:65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</row>
    <row r="28" spans="1:65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</row>
    <row r="29" spans="1:65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</row>
    <row r="30" spans="1:65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</row>
  </sheetData>
  <mergeCells count="78">
    <mergeCell ref="AT6:AX6"/>
    <mergeCell ref="AY6:BB6"/>
    <mergeCell ref="M6:Q6"/>
    <mergeCell ref="R6:X6"/>
    <mergeCell ref="Y6:AE6"/>
    <mergeCell ref="AF6:AH6"/>
    <mergeCell ref="AI6:AL6"/>
    <mergeCell ref="AM6:AS6"/>
    <mergeCell ref="C6:F6"/>
    <mergeCell ref="G6:I6"/>
    <mergeCell ref="J6:L6"/>
    <mergeCell ref="AI9:AL9"/>
    <mergeCell ref="AM9:AS9"/>
    <mergeCell ref="AM8:AS8"/>
    <mergeCell ref="Y9:AE9"/>
    <mergeCell ref="AF9:AH9"/>
    <mergeCell ref="M9:Q9"/>
    <mergeCell ref="R9:X9"/>
    <mergeCell ref="AT9:AX9"/>
    <mergeCell ref="AY9:BB9"/>
    <mergeCell ref="C10:F10"/>
    <mergeCell ref="G10:I10"/>
    <mergeCell ref="J10:L10"/>
    <mergeCell ref="M10:Q10"/>
    <mergeCell ref="R10:X10"/>
    <mergeCell ref="Y10:AE10"/>
    <mergeCell ref="AF10:AH10"/>
    <mergeCell ref="AI10:AL10"/>
    <mergeCell ref="AM10:AS10"/>
    <mergeCell ref="AT10:AX10"/>
    <mergeCell ref="AY10:BB10"/>
    <mergeCell ref="C9:F9"/>
    <mergeCell ref="G9:I9"/>
    <mergeCell ref="J9:L9"/>
    <mergeCell ref="AT7:AX7"/>
    <mergeCell ref="AY7:BB7"/>
    <mergeCell ref="C8:F8"/>
    <mergeCell ref="G8:I8"/>
    <mergeCell ref="J8:L8"/>
    <mergeCell ref="M8:Q8"/>
    <mergeCell ref="R8:X8"/>
    <mergeCell ref="Y8:AE8"/>
    <mergeCell ref="AF8:AH8"/>
    <mergeCell ref="AI8:AL8"/>
    <mergeCell ref="AT8:AX8"/>
    <mergeCell ref="AY8:BB8"/>
    <mergeCell ref="AY5:BB5"/>
    <mergeCell ref="C7:F7"/>
    <mergeCell ref="G7:I7"/>
    <mergeCell ref="J7:L7"/>
    <mergeCell ref="M7:Q7"/>
    <mergeCell ref="R7:X7"/>
    <mergeCell ref="Y7:AE7"/>
    <mergeCell ref="AF7:AH7"/>
    <mergeCell ref="AI7:AL7"/>
    <mergeCell ref="AM7:AS7"/>
    <mergeCell ref="R5:X5"/>
    <mergeCell ref="Y5:AE5"/>
    <mergeCell ref="AF5:AH5"/>
    <mergeCell ref="AI5:AL5"/>
    <mergeCell ref="AM5:AS5"/>
    <mergeCell ref="AT5:AX5"/>
    <mergeCell ref="M5:Q5"/>
    <mergeCell ref="A1:BC1"/>
    <mergeCell ref="B3:B5"/>
    <mergeCell ref="M3:Q4"/>
    <mergeCell ref="R3:X4"/>
    <mergeCell ref="Y3:AE4"/>
    <mergeCell ref="AF3:AL4"/>
    <mergeCell ref="AM3:AS4"/>
    <mergeCell ref="AT3:AX4"/>
    <mergeCell ref="AY3:BB4"/>
    <mergeCell ref="C4:F4"/>
    <mergeCell ref="G4:I4"/>
    <mergeCell ref="J4:L4"/>
    <mergeCell ref="C5:F5"/>
    <mergeCell ref="G5:I5"/>
    <mergeCell ref="J5:L5"/>
  </mergeCells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624B-B325-46F9-8E7A-4A33C936F579}">
  <dimension ref="A1:BM35"/>
  <sheetViews>
    <sheetView view="pageLayout" topLeftCell="A4" zoomScaleNormal="100" workbookViewId="0">
      <selection activeCell="AB17" sqref="AB17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55" ht="1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15" customHeight="1" x14ac:dyDescent="0.3">
      <c r="A3" s="439" t="s">
        <v>3</v>
      </c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/>
      <c r="U3" s="439"/>
      <c r="V3" s="439"/>
      <c r="W3" s="439"/>
      <c r="X3" s="439"/>
      <c r="Y3" s="439"/>
      <c r="Z3" s="439"/>
      <c r="AA3" s="439"/>
      <c r="AB3" s="439"/>
      <c r="AC3" s="439"/>
      <c r="AD3" s="439"/>
      <c r="AE3" s="439"/>
      <c r="AF3" s="439"/>
      <c r="AG3" s="439"/>
      <c r="AH3" s="439"/>
      <c r="AI3" s="439"/>
      <c r="AJ3" s="439"/>
      <c r="AK3" s="439"/>
      <c r="AL3" s="439"/>
      <c r="AM3" s="439"/>
      <c r="AN3" s="439"/>
      <c r="AO3" s="439"/>
      <c r="AP3" s="439"/>
      <c r="AQ3" s="439"/>
      <c r="AR3" s="439"/>
      <c r="AS3" s="439"/>
      <c r="AT3" s="439"/>
      <c r="AU3" s="439"/>
      <c r="AV3" s="439"/>
      <c r="AW3" s="439"/>
      <c r="AX3" s="439"/>
      <c r="AY3" s="439"/>
      <c r="AZ3" s="439"/>
      <c r="BA3" s="439"/>
      <c r="BB3" s="439"/>
      <c r="BC3" s="439"/>
    </row>
    <row r="4" spans="1:55" ht="16.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55" x14ac:dyDescent="0.25">
      <c r="B5" s="440" t="s">
        <v>4</v>
      </c>
      <c r="C5" s="411" t="s">
        <v>5</v>
      </c>
      <c r="D5" s="443"/>
      <c r="E5" s="443"/>
      <c r="F5" s="443"/>
      <c r="G5" s="444" t="s">
        <v>6</v>
      </c>
      <c r="H5" s="443" t="s">
        <v>7</v>
      </c>
      <c r="I5" s="443"/>
      <c r="J5" s="443"/>
      <c r="K5" s="444" t="s">
        <v>8</v>
      </c>
      <c r="L5" s="443" t="s">
        <v>9</v>
      </c>
      <c r="M5" s="443"/>
      <c r="N5" s="443"/>
      <c r="O5" s="103"/>
      <c r="P5" s="443" t="s">
        <v>10</v>
      </c>
      <c r="Q5" s="443"/>
      <c r="R5" s="443"/>
      <c r="S5" s="443"/>
      <c r="T5" s="444" t="s">
        <v>11</v>
      </c>
      <c r="U5" s="443" t="s">
        <v>12</v>
      </c>
      <c r="V5" s="443"/>
      <c r="W5" s="443"/>
      <c r="X5" s="444" t="s">
        <v>13</v>
      </c>
      <c r="Y5" s="443" t="s">
        <v>14</v>
      </c>
      <c r="Z5" s="443"/>
      <c r="AA5" s="443"/>
      <c r="AB5" s="444" t="s">
        <v>15</v>
      </c>
      <c r="AC5" s="443" t="s">
        <v>16</v>
      </c>
      <c r="AD5" s="443"/>
      <c r="AE5" s="443"/>
      <c r="AF5" s="443"/>
      <c r="AG5" s="444" t="s">
        <v>17</v>
      </c>
      <c r="AH5" s="443" t="s">
        <v>18</v>
      </c>
      <c r="AI5" s="443"/>
      <c r="AJ5" s="443"/>
      <c r="AK5" s="444" t="s">
        <v>19</v>
      </c>
      <c r="AL5" s="443" t="s">
        <v>20</v>
      </c>
      <c r="AM5" s="443"/>
      <c r="AN5" s="443"/>
      <c r="AO5" s="443"/>
      <c r="AP5" s="443" t="s">
        <v>21</v>
      </c>
      <c r="AQ5" s="443"/>
      <c r="AR5" s="443"/>
      <c r="AS5" s="443"/>
      <c r="AT5" s="444" t="s">
        <v>22</v>
      </c>
      <c r="AU5" s="443" t="s">
        <v>23</v>
      </c>
      <c r="AV5" s="443"/>
      <c r="AW5" s="443"/>
      <c r="AX5" s="444" t="s">
        <v>24</v>
      </c>
      <c r="AY5" s="443" t="s">
        <v>25</v>
      </c>
      <c r="AZ5" s="443"/>
      <c r="BA5" s="443"/>
      <c r="BB5" s="446"/>
    </row>
    <row r="6" spans="1:55" ht="63" customHeight="1" x14ac:dyDescent="0.25">
      <c r="B6" s="441"/>
      <c r="C6" s="104" t="s">
        <v>26</v>
      </c>
      <c r="D6" s="105" t="s">
        <v>27</v>
      </c>
      <c r="E6" s="105" t="s">
        <v>28</v>
      </c>
      <c r="F6" s="105" t="s">
        <v>29</v>
      </c>
      <c r="G6" s="445"/>
      <c r="H6" s="105" t="s">
        <v>30</v>
      </c>
      <c r="I6" s="105" t="s">
        <v>31</v>
      </c>
      <c r="J6" s="105" t="s">
        <v>32</v>
      </c>
      <c r="K6" s="445"/>
      <c r="L6" s="105" t="s">
        <v>33</v>
      </c>
      <c r="M6" s="105" t="s">
        <v>34</v>
      </c>
      <c r="N6" s="105" t="s">
        <v>35</v>
      </c>
      <c r="O6" s="105" t="s">
        <v>36</v>
      </c>
      <c r="P6" s="105" t="s">
        <v>26</v>
      </c>
      <c r="Q6" s="105" t="s">
        <v>27</v>
      </c>
      <c r="R6" s="105" t="s">
        <v>28</v>
      </c>
      <c r="S6" s="105" t="s">
        <v>29</v>
      </c>
      <c r="T6" s="445"/>
      <c r="U6" s="105" t="s">
        <v>37</v>
      </c>
      <c r="V6" s="105" t="s">
        <v>38</v>
      </c>
      <c r="W6" s="105" t="s">
        <v>39</v>
      </c>
      <c r="X6" s="445"/>
      <c r="Y6" s="105" t="s">
        <v>40</v>
      </c>
      <c r="Z6" s="105" t="s">
        <v>41</v>
      </c>
      <c r="AA6" s="105" t="s">
        <v>42</v>
      </c>
      <c r="AB6" s="445"/>
      <c r="AC6" s="105" t="s">
        <v>40</v>
      </c>
      <c r="AD6" s="105" t="s">
        <v>41</v>
      </c>
      <c r="AE6" s="105" t="s">
        <v>42</v>
      </c>
      <c r="AF6" s="105" t="s">
        <v>43</v>
      </c>
      <c r="AG6" s="445"/>
      <c r="AH6" s="105" t="s">
        <v>30</v>
      </c>
      <c r="AI6" s="105" t="s">
        <v>31</v>
      </c>
      <c r="AJ6" s="105" t="s">
        <v>32</v>
      </c>
      <c r="AK6" s="445"/>
      <c r="AL6" s="105" t="s">
        <v>44</v>
      </c>
      <c r="AM6" s="105" t="s">
        <v>45</v>
      </c>
      <c r="AN6" s="105" t="s">
        <v>46</v>
      </c>
      <c r="AO6" s="105" t="s">
        <v>47</v>
      </c>
      <c r="AP6" s="105" t="s">
        <v>26</v>
      </c>
      <c r="AQ6" s="105" t="s">
        <v>27</v>
      </c>
      <c r="AR6" s="105" t="s">
        <v>28</v>
      </c>
      <c r="AS6" s="105" t="s">
        <v>29</v>
      </c>
      <c r="AT6" s="445"/>
      <c r="AU6" s="105" t="s">
        <v>30</v>
      </c>
      <c r="AV6" s="105" t="s">
        <v>31</v>
      </c>
      <c r="AW6" s="105" t="s">
        <v>32</v>
      </c>
      <c r="AX6" s="445"/>
      <c r="AY6" s="105" t="s">
        <v>33</v>
      </c>
      <c r="AZ6" s="105" t="s">
        <v>34</v>
      </c>
      <c r="BA6" s="105" t="s">
        <v>35</v>
      </c>
      <c r="BB6" s="106" t="s">
        <v>48</v>
      </c>
    </row>
    <row r="7" spans="1:55" ht="15.75" thickBot="1" x14ac:dyDescent="0.3">
      <c r="B7" s="442"/>
      <c r="C7" s="139" t="s">
        <v>49</v>
      </c>
      <c r="D7" s="140" t="s">
        <v>50</v>
      </c>
      <c r="E7" s="140" t="s">
        <v>51</v>
      </c>
      <c r="F7" s="140" t="s">
        <v>52</v>
      </c>
      <c r="G7" s="140" t="s">
        <v>53</v>
      </c>
      <c r="H7" s="140" t="s">
        <v>54</v>
      </c>
      <c r="I7" s="140" t="s">
        <v>55</v>
      </c>
      <c r="J7" s="140" t="s">
        <v>56</v>
      </c>
      <c r="K7" s="140" t="s">
        <v>57</v>
      </c>
      <c r="L7" s="140" t="s">
        <v>58</v>
      </c>
      <c r="M7" s="140" t="s">
        <v>59</v>
      </c>
      <c r="N7" s="140" t="s">
        <v>60</v>
      </c>
      <c r="O7" s="140" t="s">
        <v>61</v>
      </c>
      <c r="P7" s="140" t="s">
        <v>62</v>
      </c>
      <c r="Q7" s="140" t="s">
        <v>63</v>
      </c>
      <c r="R7" s="140" t="s">
        <v>64</v>
      </c>
      <c r="S7" s="140" t="s">
        <v>65</v>
      </c>
      <c r="T7" s="140" t="s">
        <v>66</v>
      </c>
      <c r="U7" s="140" t="s">
        <v>67</v>
      </c>
      <c r="V7" s="140" t="s">
        <v>68</v>
      </c>
      <c r="W7" s="140" t="s">
        <v>69</v>
      </c>
      <c r="X7" s="140" t="s">
        <v>70</v>
      </c>
      <c r="Y7" s="140" t="s">
        <v>71</v>
      </c>
      <c r="Z7" s="140" t="s">
        <v>72</v>
      </c>
      <c r="AA7" s="140" t="s">
        <v>73</v>
      </c>
      <c r="AB7" s="140" t="s">
        <v>74</v>
      </c>
      <c r="AC7" s="140" t="s">
        <v>75</v>
      </c>
      <c r="AD7" s="140" t="s">
        <v>76</v>
      </c>
      <c r="AE7" s="140" t="s">
        <v>77</v>
      </c>
      <c r="AF7" s="140" t="s">
        <v>78</v>
      </c>
      <c r="AG7" s="140" t="s">
        <v>79</v>
      </c>
      <c r="AH7" s="140" t="s">
        <v>80</v>
      </c>
      <c r="AI7" s="140" t="s">
        <v>81</v>
      </c>
      <c r="AJ7" s="140" t="s">
        <v>82</v>
      </c>
      <c r="AK7" s="140" t="s">
        <v>83</v>
      </c>
      <c r="AL7" s="140" t="s">
        <v>84</v>
      </c>
      <c r="AM7" s="140" t="s">
        <v>85</v>
      </c>
      <c r="AN7" s="140" t="s">
        <v>86</v>
      </c>
      <c r="AO7" s="140" t="s">
        <v>87</v>
      </c>
      <c r="AP7" s="140" t="s">
        <v>88</v>
      </c>
      <c r="AQ7" s="140" t="s">
        <v>89</v>
      </c>
      <c r="AR7" s="140" t="s">
        <v>90</v>
      </c>
      <c r="AS7" s="140" t="s">
        <v>91</v>
      </c>
      <c r="AT7" s="140" t="s">
        <v>92</v>
      </c>
      <c r="AU7" s="140" t="s">
        <v>93</v>
      </c>
      <c r="AV7" s="140" t="s">
        <v>94</v>
      </c>
      <c r="AW7" s="140" t="s">
        <v>95</v>
      </c>
      <c r="AX7" s="140" t="s">
        <v>96</v>
      </c>
      <c r="AY7" s="140" t="s">
        <v>97</v>
      </c>
      <c r="AZ7" s="140" t="s">
        <v>98</v>
      </c>
      <c r="BA7" s="140" t="s">
        <v>99</v>
      </c>
      <c r="BB7" s="141" t="s">
        <v>100</v>
      </c>
    </row>
    <row r="8" spans="1:55" x14ac:dyDescent="0.25">
      <c r="B8" s="454" t="s">
        <v>101</v>
      </c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46" t="s">
        <v>153</v>
      </c>
      <c r="U8" s="146" t="s">
        <v>153</v>
      </c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13" t="s">
        <v>139</v>
      </c>
      <c r="AT8" s="112" t="s">
        <v>153</v>
      </c>
      <c r="AU8" s="112" t="s">
        <v>153</v>
      </c>
      <c r="AV8" s="112" t="s">
        <v>153</v>
      </c>
      <c r="AW8" s="112" t="s">
        <v>153</v>
      </c>
      <c r="AX8" s="112" t="s">
        <v>153</v>
      </c>
      <c r="AY8" s="112" t="s">
        <v>153</v>
      </c>
      <c r="AZ8" s="112" t="s">
        <v>153</v>
      </c>
      <c r="BA8" s="112" t="s">
        <v>153</v>
      </c>
      <c r="BB8" s="138" t="s">
        <v>153</v>
      </c>
    </row>
    <row r="9" spans="1:55" x14ac:dyDescent="0.25">
      <c r="B9" s="455"/>
      <c r="C9" s="107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12" t="s">
        <v>153</v>
      </c>
      <c r="U9" s="112" t="s">
        <v>153</v>
      </c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13" t="s">
        <v>139</v>
      </c>
      <c r="AT9" s="112" t="s">
        <v>153</v>
      </c>
      <c r="AU9" s="112" t="s">
        <v>153</v>
      </c>
      <c r="AV9" s="112" t="s">
        <v>153</v>
      </c>
      <c r="AW9" s="112" t="s">
        <v>153</v>
      </c>
      <c r="AX9" s="112" t="s">
        <v>153</v>
      </c>
      <c r="AY9" s="112" t="s">
        <v>153</v>
      </c>
      <c r="AZ9" s="112" t="s">
        <v>153</v>
      </c>
      <c r="BA9" s="112" t="s">
        <v>153</v>
      </c>
      <c r="BB9" s="138" t="s">
        <v>153</v>
      </c>
    </row>
    <row r="10" spans="1:55" x14ac:dyDescent="0.25">
      <c r="B10" s="455"/>
      <c r="C10" s="107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42" t="s">
        <v>153</v>
      </c>
      <c r="U10" s="142" t="s">
        <v>153</v>
      </c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13" t="s">
        <v>139</v>
      </c>
      <c r="AT10" s="112" t="s">
        <v>153</v>
      </c>
      <c r="AU10" s="112" t="s">
        <v>153</v>
      </c>
      <c r="AV10" s="112" t="s">
        <v>153</v>
      </c>
      <c r="AW10" s="112" t="s">
        <v>153</v>
      </c>
      <c r="AX10" s="112" t="s">
        <v>153</v>
      </c>
      <c r="AY10" s="112" t="s">
        <v>153</v>
      </c>
      <c r="AZ10" s="112" t="s">
        <v>153</v>
      </c>
      <c r="BA10" s="112" t="s">
        <v>153</v>
      </c>
      <c r="BB10" s="138" t="s">
        <v>153</v>
      </c>
    </row>
    <row r="11" spans="1:55" x14ac:dyDescent="0.25">
      <c r="B11" s="455"/>
      <c r="C11" s="107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42" t="s">
        <v>153</v>
      </c>
      <c r="U11" s="142" t="s">
        <v>153</v>
      </c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13" t="s">
        <v>139</v>
      </c>
      <c r="AT11" s="112" t="s">
        <v>153</v>
      </c>
      <c r="AU11" s="112" t="s">
        <v>153</v>
      </c>
      <c r="AV11" s="112" t="s">
        <v>153</v>
      </c>
      <c r="AW11" s="112" t="s">
        <v>153</v>
      </c>
      <c r="AX11" s="112" t="s">
        <v>153</v>
      </c>
      <c r="AY11" s="112" t="s">
        <v>153</v>
      </c>
      <c r="AZ11" s="112" t="s">
        <v>153</v>
      </c>
      <c r="BA11" s="112" t="s">
        <v>153</v>
      </c>
      <c r="BB11" s="138" t="s">
        <v>153</v>
      </c>
    </row>
    <row r="12" spans="1:55" x14ac:dyDescent="0.25">
      <c r="B12" s="455"/>
      <c r="C12" s="107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42" t="s">
        <v>153</v>
      </c>
      <c r="U12" s="142" t="s">
        <v>153</v>
      </c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13" t="s">
        <v>139</v>
      </c>
      <c r="AT12" s="112" t="s">
        <v>153</v>
      </c>
      <c r="AU12" s="112" t="s">
        <v>153</v>
      </c>
      <c r="AV12" s="112" t="s">
        <v>153</v>
      </c>
      <c r="AW12" s="112" t="s">
        <v>153</v>
      </c>
      <c r="AX12" s="112" t="s">
        <v>153</v>
      </c>
      <c r="AY12" s="112" t="s">
        <v>153</v>
      </c>
      <c r="AZ12" s="112" t="s">
        <v>153</v>
      </c>
      <c r="BA12" s="112" t="s">
        <v>153</v>
      </c>
      <c r="BB12" s="138" t="s">
        <v>153</v>
      </c>
    </row>
    <row r="13" spans="1:55" ht="15.75" thickBot="1" x14ac:dyDescent="0.3">
      <c r="B13" s="455"/>
      <c r="C13" s="139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53" t="s">
        <v>153</v>
      </c>
      <c r="U13" s="153" t="s">
        <v>153</v>
      </c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54" t="s">
        <v>139</v>
      </c>
      <c r="AT13" s="155" t="s">
        <v>153</v>
      </c>
      <c r="AU13" s="155" t="s">
        <v>153</v>
      </c>
      <c r="AV13" s="155" t="s">
        <v>153</v>
      </c>
      <c r="AW13" s="155" t="s">
        <v>153</v>
      </c>
      <c r="AX13" s="155" t="s">
        <v>153</v>
      </c>
      <c r="AY13" s="155" t="s">
        <v>153</v>
      </c>
      <c r="AZ13" s="155" t="s">
        <v>153</v>
      </c>
      <c r="BA13" s="155" t="s">
        <v>153</v>
      </c>
      <c r="BB13" s="156" t="s">
        <v>153</v>
      </c>
    </row>
    <row r="14" spans="1:55" x14ac:dyDescent="0.25">
      <c r="B14" s="447" t="s">
        <v>102</v>
      </c>
      <c r="C14" s="143"/>
      <c r="D14" s="144"/>
      <c r="E14" s="144"/>
      <c r="F14" s="144"/>
      <c r="G14" s="145"/>
      <c r="H14" s="145"/>
      <c r="I14" s="145"/>
      <c r="J14" s="145"/>
      <c r="K14" s="145"/>
      <c r="L14" s="145"/>
      <c r="M14" s="145"/>
      <c r="N14" s="145"/>
      <c r="O14" s="151"/>
      <c r="P14" s="151"/>
      <c r="Q14" s="151"/>
      <c r="R14" s="151"/>
      <c r="S14" s="160" t="s">
        <v>139</v>
      </c>
      <c r="T14" s="161" t="s">
        <v>153</v>
      </c>
      <c r="U14" s="161" t="s">
        <v>153</v>
      </c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62"/>
      <c r="AP14" s="162"/>
      <c r="AQ14" s="202" t="s">
        <v>243</v>
      </c>
      <c r="AR14" s="202" t="s">
        <v>243</v>
      </c>
      <c r="AS14" s="160" t="s">
        <v>139</v>
      </c>
      <c r="AT14" s="161" t="s">
        <v>153</v>
      </c>
      <c r="AU14" s="161" t="s">
        <v>153</v>
      </c>
      <c r="AV14" s="161" t="s">
        <v>153</v>
      </c>
      <c r="AW14" s="161" t="s">
        <v>153</v>
      </c>
      <c r="AX14" s="161" t="s">
        <v>153</v>
      </c>
      <c r="AY14" s="161" t="s">
        <v>153</v>
      </c>
      <c r="AZ14" s="161" t="s">
        <v>153</v>
      </c>
      <c r="BA14" s="161" t="s">
        <v>153</v>
      </c>
      <c r="BB14" s="164" t="s">
        <v>153</v>
      </c>
    </row>
    <row r="15" spans="1:55" x14ac:dyDescent="0.25">
      <c r="B15" s="448"/>
      <c r="C15" s="109"/>
      <c r="D15" s="110"/>
      <c r="E15" s="110"/>
      <c r="F15" s="110"/>
      <c r="G15" s="111"/>
      <c r="H15" s="111"/>
      <c r="I15" s="111"/>
      <c r="J15" s="111"/>
      <c r="K15" s="111"/>
      <c r="L15" s="111"/>
      <c r="M15" s="111"/>
      <c r="N15" s="111"/>
      <c r="O15" s="116"/>
      <c r="P15" s="116"/>
      <c r="Q15" s="116"/>
      <c r="R15" s="116"/>
      <c r="S15" s="165" t="s">
        <v>139</v>
      </c>
      <c r="T15" s="166" t="s">
        <v>153</v>
      </c>
      <c r="U15" s="166" t="s">
        <v>153</v>
      </c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67"/>
      <c r="AP15" s="167"/>
      <c r="AQ15" s="203" t="s">
        <v>243</v>
      </c>
      <c r="AR15" s="203" t="s">
        <v>243</v>
      </c>
      <c r="AS15" s="165" t="s">
        <v>139</v>
      </c>
      <c r="AT15" s="166" t="s">
        <v>153</v>
      </c>
      <c r="AU15" s="166" t="s">
        <v>153</v>
      </c>
      <c r="AV15" s="166" t="s">
        <v>153</v>
      </c>
      <c r="AW15" s="166" t="s">
        <v>153</v>
      </c>
      <c r="AX15" s="166" t="s">
        <v>153</v>
      </c>
      <c r="AY15" s="166" t="s">
        <v>153</v>
      </c>
      <c r="AZ15" s="166" t="s">
        <v>153</v>
      </c>
      <c r="BA15" s="166" t="s">
        <v>153</v>
      </c>
      <c r="BB15" s="169" t="s">
        <v>153</v>
      </c>
    </row>
    <row r="16" spans="1:55" x14ac:dyDescent="0.25">
      <c r="B16" s="448"/>
      <c r="C16" s="109"/>
      <c r="D16" s="110"/>
      <c r="E16" s="110"/>
      <c r="F16" s="110"/>
      <c r="G16" s="111"/>
      <c r="H16" s="111"/>
      <c r="I16" s="111"/>
      <c r="J16" s="111"/>
      <c r="K16" s="111"/>
      <c r="L16" s="111"/>
      <c r="M16" s="111"/>
      <c r="N16" s="111"/>
      <c r="O16" s="116"/>
      <c r="P16" s="116"/>
      <c r="Q16" s="116"/>
      <c r="R16" s="116"/>
      <c r="S16" s="165" t="s">
        <v>139</v>
      </c>
      <c r="T16" s="166" t="s">
        <v>153</v>
      </c>
      <c r="U16" s="166" t="s">
        <v>153</v>
      </c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67"/>
      <c r="AP16" s="167"/>
      <c r="AQ16" s="203" t="s">
        <v>243</v>
      </c>
      <c r="AR16" s="203" t="s">
        <v>243</v>
      </c>
      <c r="AS16" s="165" t="s">
        <v>139</v>
      </c>
      <c r="AT16" s="166" t="s">
        <v>153</v>
      </c>
      <c r="AU16" s="166" t="s">
        <v>153</v>
      </c>
      <c r="AV16" s="166" t="s">
        <v>153</v>
      </c>
      <c r="AW16" s="166" t="s">
        <v>153</v>
      </c>
      <c r="AX16" s="166" t="s">
        <v>153</v>
      </c>
      <c r="AY16" s="166" t="s">
        <v>153</v>
      </c>
      <c r="AZ16" s="166" t="s">
        <v>153</v>
      </c>
      <c r="BA16" s="166" t="s">
        <v>153</v>
      </c>
      <c r="BB16" s="169" t="s">
        <v>153</v>
      </c>
    </row>
    <row r="17" spans="1:65" x14ac:dyDescent="0.25">
      <c r="B17" s="448"/>
      <c r="C17" s="109"/>
      <c r="D17" s="110"/>
      <c r="E17" s="110"/>
      <c r="F17" s="110"/>
      <c r="G17" s="111"/>
      <c r="H17" s="111"/>
      <c r="I17" s="111"/>
      <c r="J17" s="111"/>
      <c r="K17" s="111"/>
      <c r="L17" s="111"/>
      <c r="M17" s="111"/>
      <c r="N17" s="111"/>
      <c r="O17" s="116"/>
      <c r="P17" s="116"/>
      <c r="Q17" s="116"/>
      <c r="R17" s="116"/>
      <c r="S17" s="165" t="s">
        <v>139</v>
      </c>
      <c r="T17" s="166" t="s">
        <v>153</v>
      </c>
      <c r="U17" s="166" t="s">
        <v>153</v>
      </c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67"/>
      <c r="AP17" s="167"/>
      <c r="AQ17" s="204" t="s">
        <v>243</v>
      </c>
      <c r="AR17" s="203" t="s">
        <v>243</v>
      </c>
      <c r="AS17" s="165" t="s">
        <v>139</v>
      </c>
      <c r="AT17" s="166" t="s">
        <v>153</v>
      </c>
      <c r="AU17" s="166" t="s">
        <v>153</v>
      </c>
      <c r="AV17" s="166" t="s">
        <v>153</v>
      </c>
      <c r="AW17" s="166" t="s">
        <v>153</v>
      </c>
      <c r="AX17" s="166" t="s">
        <v>153</v>
      </c>
      <c r="AY17" s="166" t="s">
        <v>153</v>
      </c>
      <c r="AZ17" s="166" t="s">
        <v>153</v>
      </c>
      <c r="BA17" s="166" t="s">
        <v>153</v>
      </c>
      <c r="BB17" s="169" t="s">
        <v>153</v>
      </c>
    </row>
    <row r="18" spans="1:65" x14ac:dyDescent="0.25">
      <c r="B18" s="448"/>
      <c r="C18" s="109"/>
      <c r="D18" s="110"/>
      <c r="E18" s="110"/>
      <c r="F18" s="110"/>
      <c r="G18" s="111"/>
      <c r="H18" s="111"/>
      <c r="I18" s="111"/>
      <c r="J18" s="111"/>
      <c r="K18" s="111"/>
      <c r="L18" s="111"/>
      <c r="M18" s="111"/>
      <c r="N18" s="111"/>
      <c r="O18" s="116"/>
      <c r="P18" s="116"/>
      <c r="Q18" s="116"/>
      <c r="R18" s="116"/>
      <c r="S18" s="165" t="s">
        <v>139</v>
      </c>
      <c r="T18" s="166" t="s">
        <v>153</v>
      </c>
      <c r="U18" s="166" t="s">
        <v>153</v>
      </c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67"/>
      <c r="AP18" s="167"/>
      <c r="AQ18" s="203" t="s">
        <v>243</v>
      </c>
      <c r="AR18" s="203" t="s">
        <v>243</v>
      </c>
      <c r="AS18" s="165" t="s">
        <v>139</v>
      </c>
      <c r="AT18" s="166" t="s">
        <v>153</v>
      </c>
      <c r="AU18" s="166" t="s">
        <v>153</v>
      </c>
      <c r="AV18" s="166" t="s">
        <v>153</v>
      </c>
      <c r="AW18" s="166" t="s">
        <v>153</v>
      </c>
      <c r="AX18" s="166" t="s">
        <v>153</v>
      </c>
      <c r="AY18" s="166" t="s">
        <v>153</v>
      </c>
      <c r="AZ18" s="166" t="s">
        <v>153</v>
      </c>
      <c r="BA18" s="166" t="s">
        <v>153</v>
      </c>
      <c r="BB18" s="169" t="s">
        <v>153</v>
      </c>
    </row>
    <row r="19" spans="1:65" ht="15.75" thickBot="1" x14ac:dyDescent="0.3">
      <c r="B19" s="448"/>
      <c r="C19" s="157"/>
      <c r="D19" s="158"/>
      <c r="E19" s="158"/>
      <c r="F19" s="158"/>
      <c r="G19" s="122"/>
      <c r="H19" s="122"/>
      <c r="I19" s="122"/>
      <c r="J19" s="122"/>
      <c r="K19" s="122"/>
      <c r="L19" s="122"/>
      <c r="M19" s="122"/>
      <c r="N19" s="122"/>
      <c r="O19" s="170"/>
      <c r="P19" s="170"/>
      <c r="Q19" s="170"/>
      <c r="R19" s="170"/>
      <c r="S19" s="171" t="s">
        <v>139</v>
      </c>
      <c r="T19" s="172" t="s">
        <v>153</v>
      </c>
      <c r="U19" s="172" t="s">
        <v>153</v>
      </c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73"/>
      <c r="AP19" s="173"/>
      <c r="AQ19" s="205" t="s">
        <v>243</v>
      </c>
      <c r="AR19" s="205" t="s">
        <v>243</v>
      </c>
      <c r="AS19" s="171" t="s">
        <v>139</v>
      </c>
      <c r="AT19" s="172" t="s">
        <v>153</v>
      </c>
      <c r="AU19" s="172" t="s">
        <v>153</v>
      </c>
      <c r="AV19" s="172" t="s">
        <v>153</v>
      </c>
      <c r="AW19" s="172" t="s">
        <v>153</v>
      </c>
      <c r="AX19" s="172" t="s">
        <v>153</v>
      </c>
      <c r="AY19" s="172" t="s">
        <v>153</v>
      </c>
      <c r="AZ19" s="172" t="s">
        <v>153</v>
      </c>
      <c r="BA19" s="172" t="s">
        <v>153</v>
      </c>
      <c r="BB19" s="174" t="s">
        <v>153</v>
      </c>
    </row>
    <row r="20" spans="1:65" ht="15" customHeight="1" x14ac:dyDescent="0.25">
      <c r="B20" s="447" t="s">
        <v>103</v>
      </c>
      <c r="C20" s="149"/>
      <c r="D20" s="150"/>
      <c r="E20" s="162"/>
      <c r="F20" s="162"/>
      <c r="G20" s="162"/>
      <c r="H20" s="162"/>
      <c r="I20" s="151"/>
      <c r="J20" s="151"/>
      <c r="K20" s="202" t="s">
        <v>243</v>
      </c>
      <c r="L20" s="202" t="s">
        <v>243</v>
      </c>
      <c r="M20" s="202" t="s">
        <v>243</v>
      </c>
      <c r="N20" s="202" t="s">
        <v>243</v>
      </c>
      <c r="O20" s="175" t="s">
        <v>240</v>
      </c>
      <c r="P20" s="175" t="s">
        <v>240</v>
      </c>
      <c r="Q20" s="175" t="s">
        <v>240</v>
      </c>
      <c r="R20" s="175" t="s">
        <v>240</v>
      </c>
      <c r="S20" s="160" t="s">
        <v>139</v>
      </c>
      <c r="T20" s="176" t="s">
        <v>153</v>
      </c>
      <c r="U20" s="161" t="s">
        <v>153</v>
      </c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77"/>
      <c r="AG20" s="177"/>
      <c r="AH20" s="177"/>
      <c r="AI20" s="145"/>
      <c r="AJ20" s="145"/>
      <c r="AK20" s="145"/>
      <c r="AL20" s="145"/>
      <c r="AM20" s="145"/>
      <c r="AN20" s="145"/>
      <c r="AO20" s="177"/>
      <c r="AP20" s="163" t="s">
        <v>241</v>
      </c>
      <c r="AQ20" s="163" t="s">
        <v>242</v>
      </c>
      <c r="AR20" s="160" t="s">
        <v>139</v>
      </c>
      <c r="AS20" s="175" t="s">
        <v>237</v>
      </c>
      <c r="AT20" s="175" t="s">
        <v>237</v>
      </c>
      <c r="AU20" s="161" t="s">
        <v>153</v>
      </c>
      <c r="AV20" s="161" t="s">
        <v>153</v>
      </c>
      <c r="AW20" s="161" t="s">
        <v>153</v>
      </c>
      <c r="AX20" s="161" t="s">
        <v>153</v>
      </c>
      <c r="AY20" s="161" t="s">
        <v>153</v>
      </c>
      <c r="AZ20" s="161" t="s">
        <v>153</v>
      </c>
      <c r="BA20" s="161" t="s">
        <v>153</v>
      </c>
      <c r="BB20" s="164" t="s">
        <v>153</v>
      </c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</row>
    <row r="21" spans="1:65" ht="15" customHeight="1" x14ac:dyDescent="0.25">
      <c r="B21" s="448"/>
      <c r="C21" s="114"/>
      <c r="D21" s="115"/>
      <c r="E21" s="167"/>
      <c r="F21" s="167"/>
      <c r="G21" s="167"/>
      <c r="H21" s="167"/>
      <c r="I21" s="116"/>
      <c r="J21" s="116"/>
      <c r="K21" s="203" t="s">
        <v>243</v>
      </c>
      <c r="L21" s="203" t="s">
        <v>243</v>
      </c>
      <c r="M21" s="203" t="s">
        <v>243</v>
      </c>
      <c r="N21" s="203" t="s">
        <v>243</v>
      </c>
      <c r="O21" s="178" t="s">
        <v>240</v>
      </c>
      <c r="P21" s="178" t="s">
        <v>240</v>
      </c>
      <c r="Q21" s="178" t="s">
        <v>240</v>
      </c>
      <c r="R21" s="178" t="s">
        <v>240</v>
      </c>
      <c r="S21" s="165" t="s">
        <v>139</v>
      </c>
      <c r="T21" s="179" t="s">
        <v>153</v>
      </c>
      <c r="U21" s="166" t="s">
        <v>153</v>
      </c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80"/>
      <c r="AG21" s="180"/>
      <c r="AH21" s="180"/>
      <c r="AI21" s="111"/>
      <c r="AJ21" s="111"/>
      <c r="AK21" s="111"/>
      <c r="AL21" s="111"/>
      <c r="AM21" s="111"/>
      <c r="AN21" s="111"/>
      <c r="AO21" s="180"/>
      <c r="AP21" s="168" t="s">
        <v>241</v>
      </c>
      <c r="AQ21" s="168" t="s">
        <v>242</v>
      </c>
      <c r="AR21" s="165" t="s">
        <v>139</v>
      </c>
      <c r="AS21" s="178" t="s">
        <v>237</v>
      </c>
      <c r="AT21" s="178" t="s">
        <v>237</v>
      </c>
      <c r="AU21" s="166" t="s">
        <v>153</v>
      </c>
      <c r="AV21" s="166" t="s">
        <v>153</v>
      </c>
      <c r="AW21" s="166" t="s">
        <v>153</v>
      </c>
      <c r="AX21" s="166" t="s">
        <v>153</v>
      </c>
      <c r="AY21" s="166" t="s">
        <v>153</v>
      </c>
      <c r="AZ21" s="166" t="s">
        <v>153</v>
      </c>
      <c r="BA21" s="166" t="s">
        <v>153</v>
      </c>
      <c r="BB21" s="169" t="s">
        <v>153</v>
      </c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</row>
    <row r="22" spans="1:65" ht="15" customHeight="1" x14ac:dyDescent="0.25">
      <c r="B22" s="448"/>
      <c r="C22" s="114"/>
      <c r="D22" s="115"/>
      <c r="E22" s="167"/>
      <c r="F22" s="167"/>
      <c r="G22" s="167"/>
      <c r="H22" s="167"/>
      <c r="I22" s="116"/>
      <c r="J22" s="116"/>
      <c r="K22" s="203" t="s">
        <v>243</v>
      </c>
      <c r="L22" s="203" t="s">
        <v>243</v>
      </c>
      <c r="M22" s="203" t="s">
        <v>243</v>
      </c>
      <c r="N22" s="203" t="s">
        <v>243</v>
      </c>
      <c r="O22" s="178" t="s">
        <v>240</v>
      </c>
      <c r="P22" s="178" t="s">
        <v>240</v>
      </c>
      <c r="Q22" s="178" t="s">
        <v>240</v>
      </c>
      <c r="R22" s="178" t="s">
        <v>240</v>
      </c>
      <c r="S22" s="165" t="s">
        <v>139</v>
      </c>
      <c r="T22" s="179" t="s">
        <v>153</v>
      </c>
      <c r="U22" s="166" t="s">
        <v>153</v>
      </c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80"/>
      <c r="AG22" s="180"/>
      <c r="AH22" s="180"/>
      <c r="AI22" s="111"/>
      <c r="AJ22" s="111"/>
      <c r="AK22" s="111"/>
      <c r="AL22" s="111"/>
      <c r="AM22" s="111"/>
      <c r="AN22" s="111"/>
      <c r="AO22" s="180"/>
      <c r="AP22" s="168" t="s">
        <v>241</v>
      </c>
      <c r="AQ22" s="168" t="s">
        <v>242</v>
      </c>
      <c r="AR22" s="165" t="s">
        <v>139</v>
      </c>
      <c r="AS22" s="178" t="s">
        <v>237</v>
      </c>
      <c r="AT22" s="178" t="s">
        <v>237</v>
      </c>
      <c r="AU22" s="166" t="s">
        <v>153</v>
      </c>
      <c r="AV22" s="166" t="s">
        <v>153</v>
      </c>
      <c r="AW22" s="166" t="s">
        <v>153</v>
      </c>
      <c r="AX22" s="166" t="s">
        <v>153</v>
      </c>
      <c r="AY22" s="166" t="s">
        <v>153</v>
      </c>
      <c r="AZ22" s="166" t="s">
        <v>153</v>
      </c>
      <c r="BA22" s="166" t="s">
        <v>153</v>
      </c>
      <c r="BB22" s="169" t="s">
        <v>153</v>
      </c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</row>
    <row r="23" spans="1:65" ht="15" customHeight="1" x14ac:dyDescent="0.25">
      <c r="B23" s="448"/>
      <c r="C23" s="114"/>
      <c r="D23" s="115"/>
      <c r="E23" s="167"/>
      <c r="F23" s="167"/>
      <c r="G23" s="167"/>
      <c r="H23" s="167"/>
      <c r="I23" s="116"/>
      <c r="J23" s="116"/>
      <c r="K23" s="204" t="s">
        <v>243</v>
      </c>
      <c r="L23" s="203" t="s">
        <v>243</v>
      </c>
      <c r="M23" s="204" t="s">
        <v>243</v>
      </c>
      <c r="N23" s="203" t="s">
        <v>243</v>
      </c>
      <c r="O23" s="178" t="s">
        <v>240</v>
      </c>
      <c r="P23" s="178" t="s">
        <v>240</v>
      </c>
      <c r="Q23" s="178" t="s">
        <v>240</v>
      </c>
      <c r="R23" s="178" t="s">
        <v>240</v>
      </c>
      <c r="S23" s="165" t="s">
        <v>139</v>
      </c>
      <c r="T23" s="179" t="s">
        <v>153</v>
      </c>
      <c r="U23" s="166" t="s">
        <v>153</v>
      </c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80"/>
      <c r="AG23" s="180"/>
      <c r="AH23" s="180"/>
      <c r="AI23" s="111"/>
      <c r="AJ23" s="111"/>
      <c r="AK23" s="111"/>
      <c r="AL23" s="111"/>
      <c r="AM23" s="111"/>
      <c r="AN23" s="111"/>
      <c r="AO23" s="180"/>
      <c r="AP23" s="168" t="s">
        <v>241</v>
      </c>
      <c r="AQ23" s="168" t="s">
        <v>242</v>
      </c>
      <c r="AR23" s="165" t="s">
        <v>139</v>
      </c>
      <c r="AS23" s="178" t="s">
        <v>237</v>
      </c>
      <c r="AT23" s="178" t="s">
        <v>237</v>
      </c>
      <c r="AU23" s="166" t="s">
        <v>153</v>
      </c>
      <c r="AV23" s="166" t="s">
        <v>153</v>
      </c>
      <c r="AW23" s="166" t="s">
        <v>153</v>
      </c>
      <c r="AX23" s="166" t="s">
        <v>153</v>
      </c>
      <c r="AY23" s="166" t="s">
        <v>153</v>
      </c>
      <c r="AZ23" s="166" t="s">
        <v>153</v>
      </c>
      <c r="BA23" s="166" t="s">
        <v>153</v>
      </c>
      <c r="BB23" s="169" t="s">
        <v>153</v>
      </c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</row>
    <row r="24" spans="1:65" x14ac:dyDescent="0.25">
      <c r="B24" s="448"/>
      <c r="C24" s="118"/>
      <c r="D24" s="111"/>
      <c r="E24" s="167"/>
      <c r="F24" s="167"/>
      <c r="G24" s="167"/>
      <c r="H24" s="167"/>
      <c r="I24" s="111"/>
      <c r="J24" s="111"/>
      <c r="K24" s="203" t="s">
        <v>243</v>
      </c>
      <c r="L24" s="203" t="s">
        <v>243</v>
      </c>
      <c r="M24" s="203" t="s">
        <v>243</v>
      </c>
      <c r="N24" s="203" t="s">
        <v>243</v>
      </c>
      <c r="O24" s="178" t="s">
        <v>240</v>
      </c>
      <c r="P24" s="178" t="s">
        <v>240</v>
      </c>
      <c r="Q24" s="178" t="s">
        <v>240</v>
      </c>
      <c r="R24" s="178" t="s">
        <v>240</v>
      </c>
      <c r="S24" s="165" t="s">
        <v>139</v>
      </c>
      <c r="T24" s="179" t="s">
        <v>153</v>
      </c>
      <c r="U24" s="166" t="s">
        <v>153</v>
      </c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80"/>
      <c r="AG24" s="180"/>
      <c r="AH24" s="180"/>
      <c r="AI24" s="111"/>
      <c r="AJ24" s="111"/>
      <c r="AK24" s="111"/>
      <c r="AL24" s="111"/>
      <c r="AM24" s="111"/>
      <c r="AN24" s="111"/>
      <c r="AO24" s="180"/>
      <c r="AP24" s="168" t="s">
        <v>241</v>
      </c>
      <c r="AQ24" s="168" t="s">
        <v>242</v>
      </c>
      <c r="AR24" s="165" t="s">
        <v>139</v>
      </c>
      <c r="AS24" s="178" t="s">
        <v>237</v>
      </c>
      <c r="AT24" s="178" t="s">
        <v>237</v>
      </c>
      <c r="AU24" s="166" t="s">
        <v>153</v>
      </c>
      <c r="AV24" s="166" t="s">
        <v>153</v>
      </c>
      <c r="AW24" s="166" t="s">
        <v>153</v>
      </c>
      <c r="AX24" s="166" t="s">
        <v>153</v>
      </c>
      <c r="AY24" s="166" t="s">
        <v>153</v>
      </c>
      <c r="AZ24" s="166" t="s">
        <v>153</v>
      </c>
      <c r="BA24" s="166" t="s">
        <v>153</v>
      </c>
      <c r="BB24" s="169" t="s">
        <v>153</v>
      </c>
      <c r="BD24" s="119"/>
      <c r="BE24" s="120"/>
      <c r="BF24" s="120"/>
      <c r="BG24" s="119"/>
      <c r="BH24" s="120"/>
      <c r="BI24" s="120"/>
      <c r="BJ24" s="119"/>
      <c r="BK24" s="120"/>
      <c r="BL24" s="120"/>
      <c r="BM24" s="119"/>
    </row>
    <row r="25" spans="1:65" ht="15.75" customHeight="1" thickBot="1" x14ac:dyDescent="0.3">
      <c r="B25" s="449"/>
      <c r="C25" s="152"/>
      <c r="D25" s="124"/>
      <c r="E25" s="181"/>
      <c r="F25" s="181"/>
      <c r="G25" s="181"/>
      <c r="H25" s="181"/>
      <c r="I25" s="124"/>
      <c r="J25" s="124"/>
      <c r="K25" s="207" t="s">
        <v>243</v>
      </c>
      <c r="L25" s="207" t="s">
        <v>243</v>
      </c>
      <c r="M25" s="207" t="s">
        <v>243</v>
      </c>
      <c r="N25" s="207" t="s">
        <v>243</v>
      </c>
      <c r="O25" s="183" t="s">
        <v>240</v>
      </c>
      <c r="P25" s="183" t="s">
        <v>240</v>
      </c>
      <c r="Q25" s="183" t="s">
        <v>240</v>
      </c>
      <c r="R25" s="183" t="s">
        <v>240</v>
      </c>
      <c r="S25" s="184" t="s">
        <v>139</v>
      </c>
      <c r="T25" s="185" t="s">
        <v>153</v>
      </c>
      <c r="U25" s="186" t="s">
        <v>153</v>
      </c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87"/>
      <c r="AG25" s="187"/>
      <c r="AH25" s="187"/>
      <c r="AI25" s="124"/>
      <c r="AJ25" s="124"/>
      <c r="AK25" s="124"/>
      <c r="AL25" s="124"/>
      <c r="AM25" s="124"/>
      <c r="AN25" s="124"/>
      <c r="AO25" s="187"/>
      <c r="AP25" s="182" t="s">
        <v>241</v>
      </c>
      <c r="AQ25" s="182" t="s">
        <v>242</v>
      </c>
      <c r="AR25" s="184" t="s">
        <v>139</v>
      </c>
      <c r="AS25" s="183" t="s">
        <v>237</v>
      </c>
      <c r="AT25" s="183" t="s">
        <v>237</v>
      </c>
      <c r="AU25" s="186" t="s">
        <v>153</v>
      </c>
      <c r="AV25" s="186" t="s">
        <v>153</v>
      </c>
      <c r="AW25" s="186" t="s">
        <v>153</v>
      </c>
      <c r="AX25" s="186" t="s">
        <v>153</v>
      </c>
      <c r="AY25" s="186" t="s">
        <v>153</v>
      </c>
      <c r="AZ25" s="186" t="s">
        <v>153</v>
      </c>
      <c r="BA25" s="186" t="s">
        <v>153</v>
      </c>
      <c r="BB25" s="188" t="s">
        <v>153</v>
      </c>
      <c r="BD25" s="117"/>
      <c r="BE25" s="117"/>
      <c r="BF25" s="117"/>
      <c r="BG25" s="117"/>
      <c r="BH25" s="120"/>
      <c r="BI25" s="120"/>
      <c r="BJ25" s="119"/>
      <c r="BK25" s="120"/>
      <c r="BL25" s="120"/>
      <c r="BM25" s="119"/>
    </row>
    <row r="26" spans="1:65" ht="15.75" customHeight="1" x14ac:dyDescent="0.25">
      <c r="B26" s="448" t="s">
        <v>290</v>
      </c>
      <c r="C26" s="147"/>
      <c r="D26" s="148"/>
      <c r="E26" s="148"/>
      <c r="F26" s="148"/>
      <c r="G26" s="148"/>
      <c r="H26" s="148"/>
      <c r="I26" s="148"/>
      <c r="J26" s="148"/>
      <c r="K26" s="189"/>
      <c r="L26" s="189"/>
      <c r="M26" s="190"/>
      <c r="N26" s="191" t="s">
        <v>237</v>
      </c>
      <c r="O26" s="191" t="s">
        <v>237</v>
      </c>
      <c r="P26" s="191" t="s">
        <v>237</v>
      </c>
      <c r="Q26" s="191" t="s">
        <v>237</v>
      </c>
      <c r="R26" s="191" t="s">
        <v>237</v>
      </c>
      <c r="S26" s="206" t="s">
        <v>139</v>
      </c>
      <c r="T26" s="192" t="s">
        <v>153</v>
      </c>
      <c r="U26" s="192" t="s">
        <v>153</v>
      </c>
      <c r="V26" s="148"/>
      <c r="W26" s="148"/>
      <c r="X26" s="148"/>
      <c r="Y26" s="148"/>
      <c r="Z26" s="148"/>
      <c r="AA26" s="148"/>
      <c r="AB26" s="191" t="s">
        <v>238</v>
      </c>
      <c r="AC26" s="191" t="s">
        <v>238</v>
      </c>
      <c r="AD26" s="191" t="s">
        <v>238</v>
      </c>
      <c r="AE26" s="191" t="s">
        <v>238</v>
      </c>
      <c r="AF26" s="191" t="s">
        <v>238</v>
      </c>
      <c r="AG26" s="191" t="s">
        <v>239</v>
      </c>
      <c r="AH26" s="191" t="s">
        <v>239</v>
      </c>
      <c r="AI26" s="191" t="s">
        <v>239</v>
      </c>
      <c r="AJ26" s="191" t="s">
        <v>239</v>
      </c>
      <c r="AK26" s="191" t="s">
        <v>239</v>
      </c>
      <c r="AL26" s="191" t="s">
        <v>239</v>
      </c>
      <c r="AM26" s="206" t="s">
        <v>139</v>
      </c>
      <c r="AN26" s="193" t="s">
        <v>156</v>
      </c>
      <c r="AO26" s="193" t="s">
        <v>156</v>
      </c>
      <c r="AP26" s="193" t="s">
        <v>156</v>
      </c>
      <c r="AQ26" s="193" t="s">
        <v>156</v>
      </c>
      <c r="AR26" s="193" t="s">
        <v>156</v>
      </c>
      <c r="AS26" s="193" t="s">
        <v>156</v>
      </c>
      <c r="AT26" s="194" t="s">
        <v>104</v>
      </c>
      <c r="AU26" s="194" t="s">
        <v>104</v>
      </c>
      <c r="AV26" s="194" t="s">
        <v>104</v>
      </c>
      <c r="AW26" s="194" t="s">
        <v>104</v>
      </c>
      <c r="AX26" s="194" t="s">
        <v>104</v>
      </c>
      <c r="AY26" s="194" t="s">
        <v>104</v>
      </c>
      <c r="AZ26" s="194" t="s">
        <v>104</v>
      </c>
      <c r="BA26" s="194" t="s">
        <v>104</v>
      </c>
      <c r="BB26" s="195" t="s">
        <v>104</v>
      </c>
      <c r="BD26" s="117"/>
      <c r="BE26" s="117"/>
      <c r="BF26" s="117"/>
      <c r="BG26" s="117"/>
      <c r="BH26" s="120"/>
      <c r="BI26" s="120"/>
      <c r="BJ26" s="119"/>
      <c r="BK26" s="120"/>
      <c r="BL26" s="120"/>
      <c r="BM26" s="119"/>
    </row>
    <row r="27" spans="1:65" ht="15.75" customHeight="1" x14ac:dyDescent="0.25">
      <c r="B27" s="448"/>
      <c r="C27" s="121"/>
      <c r="D27" s="122"/>
      <c r="E27" s="122"/>
      <c r="F27" s="122"/>
      <c r="G27" s="122"/>
      <c r="H27" s="122"/>
      <c r="I27" s="122"/>
      <c r="J27" s="122"/>
      <c r="K27" s="170"/>
      <c r="L27" s="170"/>
      <c r="M27" s="173"/>
      <c r="N27" s="178" t="s">
        <v>237</v>
      </c>
      <c r="O27" s="178" t="s">
        <v>237</v>
      </c>
      <c r="P27" s="178" t="s">
        <v>237</v>
      </c>
      <c r="Q27" s="178" t="s">
        <v>237</v>
      </c>
      <c r="R27" s="178" t="s">
        <v>237</v>
      </c>
      <c r="S27" s="165" t="s">
        <v>139</v>
      </c>
      <c r="T27" s="166" t="s">
        <v>153</v>
      </c>
      <c r="U27" s="166" t="s">
        <v>153</v>
      </c>
      <c r="V27" s="122"/>
      <c r="W27" s="122"/>
      <c r="X27" s="122"/>
      <c r="Y27" s="122"/>
      <c r="Z27" s="122"/>
      <c r="AA27" s="122"/>
      <c r="AB27" s="178" t="s">
        <v>238</v>
      </c>
      <c r="AC27" s="178" t="s">
        <v>238</v>
      </c>
      <c r="AD27" s="178" t="s">
        <v>238</v>
      </c>
      <c r="AE27" s="178" t="s">
        <v>238</v>
      </c>
      <c r="AF27" s="178" t="s">
        <v>238</v>
      </c>
      <c r="AG27" s="178" t="s">
        <v>239</v>
      </c>
      <c r="AH27" s="178" t="s">
        <v>239</v>
      </c>
      <c r="AI27" s="178" t="s">
        <v>239</v>
      </c>
      <c r="AJ27" s="178" t="s">
        <v>239</v>
      </c>
      <c r="AK27" s="178" t="s">
        <v>239</v>
      </c>
      <c r="AL27" s="178" t="s">
        <v>239</v>
      </c>
      <c r="AM27" s="165" t="s">
        <v>139</v>
      </c>
      <c r="AN27" s="196" t="s">
        <v>156</v>
      </c>
      <c r="AO27" s="196" t="s">
        <v>156</v>
      </c>
      <c r="AP27" s="196" t="s">
        <v>156</v>
      </c>
      <c r="AQ27" s="196" t="s">
        <v>156</v>
      </c>
      <c r="AR27" s="196" t="s">
        <v>156</v>
      </c>
      <c r="AS27" s="196" t="s">
        <v>156</v>
      </c>
      <c r="AT27" s="111" t="s">
        <v>104</v>
      </c>
      <c r="AU27" s="111" t="s">
        <v>104</v>
      </c>
      <c r="AV27" s="111" t="s">
        <v>104</v>
      </c>
      <c r="AW27" s="111" t="s">
        <v>104</v>
      </c>
      <c r="AX27" s="111" t="s">
        <v>104</v>
      </c>
      <c r="AY27" s="111" t="s">
        <v>104</v>
      </c>
      <c r="AZ27" s="111" t="s">
        <v>104</v>
      </c>
      <c r="BA27" s="111" t="s">
        <v>104</v>
      </c>
      <c r="BB27" s="197" t="s">
        <v>104</v>
      </c>
      <c r="BD27" s="117"/>
      <c r="BE27" s="117"/>
      <c r="BF27" s="117"/>
      <c r="BG27" s="117"/>
      <c r="BH27" s="120"/>
      <c r="BI27" s="120"/>
      <c r="BJ27" s="119"/>
      <c r="BK27" s="120"/>
      <c r="BL27" s="120"/>
      <c r="BM27" s="119"/>
    </row>
    <row r="28" spans="1:65" ht="15.75" customHeight="1" x14ac:dyDescent="0.25">
      <c r="B28" s="448"/>
      <c r="C28" s="121"/>
      <c r="D28" s="122"/>
      <c r="E28" s="122"/>
      <c r="F28" s="122"/>
      <c r="G28" s="122"/>
      <c r="H28" s="122"/>
      <c r="I28" s="122"/>
      <c r="J28" s="122"/>
      <c r="K28" s="170"/>
      <c r="L28" s="170"/>
      <c r="M28" s="173"/>
      <c r="N28" s="178" t="s">
        <v>237</v>
      </c>
      <c r="O28" s="178" t="s">
        <v>237</v>
      </c>
      <c r="P28" s="178" t="s">
        <v>237</v>
      </c>
      <c r="Q28" s="178" t="s">
        <v>237</v>
      </c>
      <c r="R28" s="178" t="s">
        <v>237</v>
      </c>
      <c r="S28" s="165" t="s">
        <v>139</v>
      </c>
      <c r="T28" s="166" t="s">
        <v>153</v>
      </c>
      <c r="U28" s="166" t="s">
        <v>153</v>
      </c>
      <c r="V28" s="122"/>
      <c r="W28" s="122"/>
      <c r="X28" s="122"/>
      <c r="Y28" s="122"/>
      <c r="Z28" s="122"/>
      <c r="AA28" s="122"/>
      <c r="AB28" s="178" t="s">
        <v>238</v>
      </c>
      <c r="AC28" s="178" t="s">
        <v>238</v>
      </c>
      <c r="AD28" s="178" t="s">
        <v>238</v>
      </c>
      <c r="AE28" s="178" t="s">
        <v>238</v>
      </c>
      <c r="AF28" s="178" t="s">
        <v>238</v>
      </c>
      <c r="AG28" s="178" t="s">
        <v>239</v>
      </c>
      <c r="AH28" s="178" t="s">
        <v>239</v>
      </c>
      <c r="AI28" s="178" t="s">
        <v>239</v>
      </c>
      <c r="AJ28" s="178" t="s">
        <v>239</v>
      </c>
      <c r="AK28" s="178" t="s">
        <v>239</v>
      </c>
      <c r="AL28" s="178" t="s">
        <v>239</v>
      </c>
      <c r="AM28" s="165" t="s">
        <v>139</v>
      </c>
      <c r="AN28" s="196" t="s">
        <v>156</v>
      </c>
      <c r="AO28" s="196" t="s">
        <v>156</v>
      </c>
      <c r="AP28" s="196" t="s">
        <v>156</v>
      </c>
      <c r="AQ28" s="196" t="s">
        <v>156</v>
      </c>
      <c r="AR28" s="196" t="s">
        <v>156</v>
      </c>
      <c r="AS28" s="196" t="s">
        <v>156</v>
      </c>
      <c r="AT28" s="111" t="s">
        <v>104</v>
      </c>
      <c r="AU28" s="111" t="s">
        <v>104</v>
      </c>
      <c r="AV28" s="111" t="s">
        <v>104</v>
      </c>
      <c r="AW28" s="111" t="s">
        <v>104</v>
      </c>
      <c r="AX28" s="111" t="s">
        <v>104</v>
      </c>
      <c r="AY28" s="111" t="s">
        <v>104</v>
      </c>
      <c r="AZ28" s="111" t="s">
        <v>104</v>
      </c>
      <c r="BA28" s="111" t="s">
        <v>104</v>
      </c>
      <c r="BB28" s="197" t="s">
        <v>104</v>
      </c>
      <c r="BD28" s="117"/>
      <c r="BE28" s="117"/>
      <c r="BF28" s="117"/>
      <c r="BG28" s="117"/>
      <c r="BH28" s="120"/>
      <c r="BI28" s="120"/>
      <c r="BJ28" s="119"/>
      <c r="BK28" s="120"/>
      <c r="BL28" s="120"/>
      <c r="BM28" s="119"/>
    </row>
    <row r="29" spans="1:65" ht="15.75" customHeight="1" x14ac:dyDescent="0.25">
      <c r="B29" s="448"/>
      <c r="C29" s="121"/>
      <c r="D29" s="122"/>
      <c r="E29" s="122"/>
      <c r="F29" s="122"/>
      <c r="G29" s="122"/>
      <c r="H29" s="122"/>
      <c r="I29" s="122"/>
      <c r="J29" s="122"/>
      <c r="K29" s="170"/>
      <c r="L29" s="170"/>
      <c r="M29" s="173"/>
      <c r="N29" s="178" t="s">
        <v>237</v>
      </c>
      <c r="O29" s="178" t="s">
        <v>237</v>
      </c>
      <c r="P29" s="178" t="s">
        <v>237</v>
      </c>
      <c r="Q29" s="178" t="s">
        <v>237</v>
      </c>
      <c r="R29" s="178" t="s">
        <v>237</v>
      </c>
      <c r="S29" s="165" t="s">
        <v>139</v>
      </c>
      <c r="T29" s="166" t="s">
        <v>153</v>
      </c>
      <c r="U29" s="166" t="s">
        <v>153</v>
      </c>
      <c r="V29" s="122"/>
      <c r="W29" s="122"/>
      <c r="X29" s="122"/>
      <c r="Y29" s="122"/>
      <c r="Z29" s="122"/>
      <c r="AA29" s="122"/>
      <c r="AB29" s="178" t="s">
        <v>238</v>
      </c>
      <c r="AC29" s="178" t="s">
        <v>238</v>
      </c>
      <c r="AD29" s="178" t="s">
        <v>238</v>
      </c>
      <c r="AE29" s="178" t="s">
        <v>238</v>
      </c>
      <c r="AF29" s="178" t="s">
        <v>238</v>
      </c>
      <c r="AG29" s="178" t="s">
        <v>239</v>
      </c>
      <c r="AH29" s="178" t="s">
        <v>239</v>
      </c>
      <c r="AI29" s="178" t="s">
        <v>239</v>
      </c>
      <c r="AJ29" s="178" t="s">
        <v>239</v>
      </c>
      <c r="AK29" s="178" t="s">
        <v>239</v>
      </c>
      <c r="AL29" s="178" t="s">
        <v>239</v>
      </c>
      <c r="AM29" s="165" t="s">
        <v>139</v>
      </c>
      <c r="AN29" s="196" t="s">
        <v>156</v>
      </c>
      <c r="AO29" s="196" t="s">
        <v>156</v>
      </c>
      <c r="AP29" s="196" t="s">
        <v>156</v>
      </c>
      <c r="AQ29" s="196" t="s">
        <v>156</v>
      </c>
      <c r="AR29" s="196" t="s">
        <v>156</v>
      </c>
      <c r="AS29" s="196" t="s">
        <v>156</v>
      </c>
      <c r="AT29" s="111" t="s">
        <v>104</v>
      </c>
      <c r="AU29" s="111" t="s">
        <v>104</v>
      </c>
      <c r="AV29" s="111" t="s">
        <v>104</v>
      </c>
      <c r="AW29" s="111" t="s">
        <v>104</v>
      </c>
      <c r="AX29" s="111" t="s">
        <v>104</v>
      </c>
      <c r="AY29" s="111" t="s">
        <v>104</v>
      </c>
      <c r="AZ29" s="111" t="s">
        <v>104</v>
      </c>
      <c r="BA29" s="111" t="s">
        <v>104</v>
      </c>
      <c r="BB29" s="197" t="s">
        <v>104</v>
      </c>
      <c r="BD29" s="117"/>
      <c r="BE29" s="117"/>
      <c r="BF29" s="117"/>
      <c r="BG29" s="117"/>
      <c r="BH29" s="120"/>
      <c r="BI29" s="120"/>
      <c r="BJ29" s="119"/>
      <c r="BK29" s="120"/>
      <c r="BL29" s="120"/>
      <c r="BM29" s="119"/>
    </row>
    <row r="30" spans="1:65" ht="15.75" customHeight="1" x14ac:dyDescent="0.25">
      <c r="B30" s="448"/>
      <c r="C30" s="121"/>
      <c r="D30" s="122"/>
      <c r="E30" s="122"/>
      <c r="F30" s="122"/>
      <c r="G30" s="122"/>
      <c r="H30" s="122"/>
      <c r="I30" s="122"/>
      <c r="J30" s="122"/>
      <c r="K30" s="170"/>
      <c r="L30" s="170"/>
      <c r="M30" s="173"/>
      <c r="N30" s="178" t="s">
        <v>237</v>
      </c>
      <c r="O30" s="178" t="s">
        <v>237</v>
      </c>
      <c r="P30" s="178" t="s">
        <v>237</v>
      </c>
      <c r="Q30" s="178" t="s">
        <v>237</v>
      </c>
      <c r="R30" s="178" t="s">
        <v>237</v>
      </c>
      <c r="S30" s="165" t="s">
        <v>139</v>
      </c>
      <c r="T30" s="166" t="s">
        <v>153</v>
      </c>
      <c r="U30" s="166" t="s">
        <v>153</v>
      </c>
      <c r="V30" s="122"/>
      <c r="W30" s="122"/>
      <c r="X30" s="122"/>
      <c r="Y30" s="122"/>
      <c r="Z30" s="122"/>
      <c r="AA30" s="122"/>
      <c r="AB30" s="178" t="s">
        <v>238</v>
      </c>
      <c r="AC30" s="178" t="s">
        <v>238</v>
      </c>
      <c r="AD30" s="178" t="s">
        <v>238</v>
      </c>
      <c r="AE30" s="178" t="s">
        <v>238</v>
      </c>
      <c r="AF30" s="178" t="s">
        <v>238</v>
      </c>
      <c r="AG30" s="178" t="s">
        <v>239</v>
      </c>
      <c r="AH30" s="178" t="s">
        <v>239</v>
      </c>
      <c r="AI30" s="178" t="s">
        <v>239</v>
      </c>
      <c r="AJ30" s="178" t="s">
        <v>239</v>
      </c>
      <c r="AK30" s="178" t="s">
        <v>239</v>
      </c>
      <c r="AL30" s="178" t="s">
        <v>239</v>
      </c>
      <c r="AM30" s="165" t="s">
        <v>139</v>
      </c>
      <c r="AN30" s="196" t="s">
        <v>156</v>
      </c>
      <c r="AO30" s="196" t="s">
        <v>156</v>
      </c>
      <c r="AP30" s="196" t="s">
        <v>156</v>
      </c>
      <c r="AQ30" s="196" t="s">
        <v>156</v>
      </c>
      <c r="AR30" s="196" t="s">
        <v>156</v>
      </c>
      <c r="AS30" s="196" t="s">
        <v>156</v>
      </c>
      <c r="AT30" s="111" t="s">
        <v>104</v>
      </c>
      <c r="AU30" s="111" t="s">
        <v>104</v>
      </c>
      <c r="AV30" s="111" t="s">
        <v>104</v>
      </c>
      <c r="AW30" s="111" t="s">
        <v>104</v>
      </c>
      <c r="AX30" s="111" t="s">
        <v>104</v>
      </c>
      <c r="AY30" s="111" t="s">
        <v>104</v>
      </c>
      <c r="AZ30" s="111" t="s">
        <v>104</v>
      </c>
      <c r="BA30" s="111" t="s">
        <v>104</v>
      </c>
      <c r="BB30" s="197" t="s">
        <v>104</v>
      </c>
      <c r="BD30" s="117"/>
      <c r="BE30" s="117"/>
      <c r="BF30" s="117"/>
      <c r="BG30" s="117"/>
      <c r="BH30" s="120"/>
      <c r="BI30" s="120"/>
      <c r="BJ30" s="119"/>
      <c r="BK30" s="120"/>
      <c r="BL30" s="120"/>
      <c r="BM30" s="119"/>
    </row>
    <row r="31" spans="1:65" ht="15.75" customHeight="1" thickBot="1" x14ac:dyDescent="0.3">
      <c r="B31" s="449"/>
      <c r="C31" s="123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83" t="s">
        <v>237</v>
      </c>
      <c r="O31" s="183" t="s">
        <v>237</v>
      </c>
      <c r="P31" s="183" t="s">
        <v>237</v>
      </c>
      <c r="Q31" s="183" t="s">
        <v>237</v>
      </c>
      <c r="R31" s="183" t="s">
        <v>237</v>
      </c>
      <c r="S31" s="184" t="s">
        <v>139</v>
      </c>
      <c r="T31" s="186" t="s">
        <v>153</v>
      </c>
      <c r="U31" s="186" t="s">
        <v>153</v>
      </c>
      <c r="V31" s="124"/>
      <c r="W31" s="124"/>
      <c r="X31" s="124"/>
      <c r="Y31" s="124"/>
      <c r="Z31" s="124"/>
      <c r="AA31" s="124"/>
      <c r="AB31" s="183" t="s">
        <v>238</v>
      </c>
      <c r="AC31" s="183" t="s">
        <v>238</v>
      </c>
      <c r="AD31" s="183" t="s">
        <v>238</v>
      </c>
      <c r="AE31" s="183" t="s">
        <v>238</v>
      </c>
      <c r="AF31" s="183" t="s">
        <v>238</v>
      </c>
      <c r="AG31" s="183" t="s">
        <v>239</v>
      </c>
      <c r="AH31" s="183" t="s">
        <v>239</v>
      </c>
      <c r="AI31" s="183" t="s">
        <v>239</v>
      </c>
      <c r="AJ31" s="183" t="s">
        <v>239</v>
      </c>
      <c r="AK31" s="183" t="s">
        <v>239</v>
      </c>
      <c r="AL31" s="183" t="s">
        <v>239</v>
      </c>
      <c r="AM31" s="184" t="s">
        <v>139</v>
      </c>
      <c r="AN31" s="198" t="s">
        <v>156</v>
      </c>
      <c r="AO31" s="198" t="s">
        <v>156</v>
      </c>
      <c r="AP31" s="198" t="s">
        <v>156</v>
      </c>
      <c r="AQ31" s="198" t="s">
        <v>156</v>
      </c>
      <c r="AR31" s="198" t="s">
        <v>156</v>
      </c>
      <c r="AS31" s="198" t="s">
        <v>156</v>
      </c>
      <c r="AT31" s="124" t="s">
        <v>104</v>
      </c>
      <c r="AU31" s="124" t="s">
        <v>104</v>
      </c>
      <c r="AV31" s="124" t="s">
        <v>104</v>
      </c>
      <c r="AW31" s="124" t="s">
        <v>104</v>
      </c>
      <c r="AX31" s="124" t="s">
        <v>104</v>
      </c>
      <c r="AY31" s="124" t="s">
        <v>104</v>
      </c>
      <c r="AZ31" s="124" t="s">
        <v>104</v>
      </c>
      <c r="BA31" s="124" t="s">
        <v>104</v>
      </c>
      <c r="BB31" s="199" t="s">
        <v>104</v>
      </c>
      <c r="BC31" s="125"/>
      <c r="BD31" s="119"/>
      <c r="BE31" s="120"/>
      <c r="BF31" s="120"/>
      <c r="BG31" s="119"/>
      <c r="BH31" s="120"/>
      <c r="BI31" s="120"/>
      <c r="BJ31" s="119"/>
      <c r="BK31" s="120"/>
      <c r="BL31" s="120"/>
      <c r="BM31" s="119"/>
    </row>
    <row r="32" spans="1:65" ht="15.75" x14ac:dyDescent="0.25">
      <c r="A32" s="5"/>
      <c r="BC32" s="126"/>
      <c r="BD32" s="119"/>
      <c r="BE32" s="120"/>
      <c r="BF32" s="120"/>
      <c r="BG32" s="119"/>
      <c r="BH32" s="120"/>
      <c r="BI32" s="120"/>
      <c r="BJ32" s="119"/>
      <c r="BK32" s="120"/>
      <c r="BL32" s="120"/>
      <c r="BM32" s="119"/>
    </row>
    <row r="33" spans="1:65" ht="15.75" x14ac:dyDescent="0.25">
      <c r="A33" s="2"/>
      <c r="B33" s="450" t="s">
        <v>105</v>
      </c>
      <c r="C33" s="450"/>
      <c r="D33" s="450"/>
      <c r="E33" s="450"/>
      <c r="F33" s="450"/>
      <c r="G33" s="450"/>
      <c r="H33" s="108"/>
      <c r="I33" s="451" t="s">
        <v>108</v>
      </c>
      <c r="J33" s="438"/>
      <c r="K33" s="438"/>
      <c r="L33" s="438"/>
      <c r="M33" s="438"/>
      <c r="N33" s="438"/>
      <c r="O33" s="438"/>
      <c r="P33" s="438"/>
      <c r="Q33" s="438"/>
      <c r="R33" s="438"/>
      <c r="S33" s="452"/>
      <c r="T33" s="127" t="s">
        <v>154</v>
      </c>
      <c r="U33" s="128"/>
      <c r="V33" s="438" t="s">
        <v>109</v>
      </c>
      <c r="W33" s="438"/>
      <c r="X33" s="438"/>
      <c r="Y33" s="438"/>
      <c r="Z33" s="438"/>
      <c r="AA33" s="438"/>
      <c r="AB33" s="438"/>
      <c r="AC33" s="125"/>
      <c r="AD33" s="125"/>
      <c r="AE33" s="129" t="s">
        <v>156</v>
      </c>
      <c r="AF33" s="130"/>
      <c r="AG33" s="453" t="s">
        <v>112</v>
      </c>
      <c r="AH33" s="453"/>
      <c r="AI33" s="453"/>
      <c r="AJ33" s="453"/>
      <c r="AK33" s="453"/>
      <c r="AL33" s="453"/>
      <c r="AM33" s="453"/>
      <c r="AN33" s="453"/>
      <c r="AO33" s="453"/>
      <c r="AP33" s="453"/>
      <c r="AQ33" s="453"/>
      <c r="AR33" s="453"/>
      <c r="AS33" s="453"/>
      <c r="AT33" s="453"/>
      <c r="AU33" s="453"/>
      <c r="AV33" s="125"/>
      <c r="AW33" s="125"/>
      <c r="AX33" s="125"/>
      <c r="AY33" s="125"/>
      <c r="AZ33" s="125"/>
      <c r="BA33" s="125"/>
      <c r="BB33" s="125"/>
      <c r="BC33" s="126"/>
      <c r="BD33" s="119"/>
      <c r="BE33" s="120"/>
      <c r="BF33" s="120"/>
      <c r="BG33" s="119"/>
      <c r="BH33" s="120"/>
      <c r="BI33" s="120"/>
      <c r="BJ33" s="119"/>
      <c r="BK33" s="120"/>
      <c r="BL33" s="120"/>
      <c r="BM33" s="119"/>
    </row>
    <row r="34" spans="1:65" ht="18.75" x14ac:dyDescent="0.25">
      <c r="A34" s="5"/>
      <c r="B34" s="131"/>
      <c r="C34" s="131"/>
      <c r="D34" s="131"/>
      <c r="E34" s="131"/>
      <c r="F34" s="131"/>
      <c r="G34" s="131"/>
      <c r="H34" s="132" t="s">
        <v>139</v>
      </c>
      <c r="I34" s="438" t="s">
        <v>106</v>
      </c>
      <c r="J34" s="438"/>
      <c r="K34" s="438"/>
      <c r="L34" s="438"/>
      <c r="M34" s="438"/>
      <c r="N34" s="438"/>
      <c r="O34" s="438"/>
      <c r="P34" s="438"/>
      <c r="Q34" s="438"/>
      <c r="R34" s="438"/>
      <c r="S34" s="131"/>
      <c r="T34" s="133" t="s">
        <v>155</v>
      </c>
      <c r="U34" s="131"/>
      <c r="V34" s="438" t="s">
        <v>110</v>
      </c>
      <c r="W34" s="438"/>
      <c r="X34" s="438"/>
      <c r="Y34" s="438"/>
      <c r="Z34" s="438"/>
      <c r="AA34" s="438"/>
      <c r="AB34" s="438"/>
      <c r="AC34" s="438"/>
      <c r="AD34" s="438"/>
      <c r="AE34" s="134" t="s">
        <v>153</v>
      </c>
      <c r="AF34" s="128"/>
      <c r="AG34" s="438" t="s">
        <v>107</v>
      </c>
      <c r="AH34" s="438"/>
      <c r="AI34" s="438"/>
      <c r="AJ34" s="438"/>
      <c r="AK34" s="438"/>
      <c r="AL34" s="438"/>
      <c r="AM34" s="438"/>
      <c r="AN34" s="438"/>
      <c r="AO34" s="438"/>
      <c r="AP34" s="438"/>
      <c r="AQ34" s="438"/>
      <c r="AR34" s="438"/>
      <c r="AS34" s="108" t="s">
        <v>157</v>
      </c>
      <c r="AT34" s="126" t="s">
        <v>236</v>
      </c>
      <c r="AU34" s="126"/>
      <c r="AV34" s="126"/>
      <c r="AW34" s="126"/>
      <c r="AX34" s="126"/>
      <c r="AY34" s="126"/>
      <c r="AZ34" s="126"/>
      <c r="BA34" s="126"/>
      <c r="BB34" s="126"/>
      <c r="BC34" s="135"/>
    </row>
    <row r="35" spans="1:65" x14ac:dyDescent="0.25"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1"/>
      <c r="AT35" s="131"/>
      <c r="AU35" s="131"/>
      <c r="AV35" s="131"/>
      <c r="AW35" s="131"/>
      <c r="AX35" s="131"/>
      <c r="AY35" s="131"/>
      <c r="AZ35" s="131"/>
      <c r="BA35" s="131"/>
      <c r="BB35" s="126"/>
    </row>
  </sheetData>
  <mergeCells count="34">
    <mergeCell ref="B33:G33"/>
    <mergeCell ref="I33:S33"/>
    <mergeCell ref="V33:AB33"/>
    <mergeCell ref="AG33:AU33"/>
    <mergeCell ref="AK5:AK6"/>
    <mergeCell ref="AL5:AO5"/>
    <mergeCell ref="AP5:AS5"/>
    <mergeCell ref="AT5:AT6"/>
    <mergeCell ref="B8:B13"/>
    <mergeCell ref="AY5:BB5"/>
    <mergeCell ref="B14:B19"/>
    <mergeCell ref="B20:B25"/>
    <mergeCell ref="B26:B31"/>
    <mergeCell ref="AG5:AG6"/>
    <mergeCell ref="AH5:AJ5"/>
    <mergeCell ref="Y5:AA5"/>
    <mergeCell ref="AB5:AB6"/>
    <mergeCell ref="AC5:AF5"/>
    <mergeCell ref="I34:R34"/>
    <mergeCell ref="V34:AD34"/>
    <mergeCell ref="AG34:AR34"/>
    <mergeCell ref="A3:BC3"/>
    <mergeCell ref="B5:B7"/>
    <mergeCell ref="C5:F5"/>
    <mergeCell ref="G5:G6"/>
    <mergeCell ref="H5:J5"/>
    <mergeCell ref="K5:K6"/>
    <mergeCell ref="L5:N5"/>
    <mergeCell ref="P5:S5"/>
    <mergeCell ref="T5:T6"/>
    <mergeCell ref="U5:W5"/>
    <mergeCell ref="AU5:AW5"/>
    <mergeCell ref="AX5:AX6"/>
    <mergeCell ref="X5:X6"/>
  </mergeCells>
  <phoneticPr fontId="16" type="noConversion"/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6F326-1236-4465-BF67-FAE73ECD3FCE}">
  <dimension ref="A1:AW33"/>
  <sheetViews>
    <sheetView view="pageLayout" zoomScaleNormal="100" workbookViewId="0">
      <selection activeCell="A31" sqref="A31:AW31"/>
    </sheetView>
  </sheetViews>
  <sheetFormatPr defaultColWidth="2.7109375" defaultRowHeight="15" x14ac:dyDescent="0.25"/>
  <sheetData>
    <row r="1" spans="1:49" ht="15" customHeight="1" x14ac:dyDescent="0.25">
      <c r="A1" s="460" t="s">
        <v>143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60"/>
      <c r="AE1" s="460"/>
      <c r="AF1" s="460"/>
      <c r="AG1" s="460"/>
      <c r="AH1" s="460"/>
      <c r="AI1" s="460"/>
      <c r="AJ1" s="460"/>
      <c r="AK1" s="460"/>
      <c r="AL1" s="460"/>
      <c r="AM1" s="460"/>
      <c r="AN1" s="460"/>
      <c r="AO1" s="460"/>
      <c r="AP1" s="460"/>
      <c r="AQ1" s="460"/>
      <c r="AR1" s="460"/>
      <c r="AS1" s="460"/>
      <c r="AT1" s="460"/>
      <c r="AU1" s="460"/>
      <c r="AV1" s="460"/>
      <c r="AW1" s="460"/>
    </row>
    <row r="2" spans="1:49" ht="15" customHeight="1" x14ac:dyDescent="0.25">
      <c r="A2" s="461" t="s">
        <v>142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1"/>
      <c r="AA2" s="461"/>
      <c r="AB2" s="461"/>
      <c r="AC2" s="461"/>
      <c r="AD2" s="461"/>
      <c r="AE2" s="461"/>
      <c r="AF2" s="461"/>
      <c r="AG2" s="461"/>
      <c r="AH2" s="461"/>
      <c r="AI2" s="461"/>
      <c r="AJ2" s="461"/>
      <c r="AK2" s="461"/>
      <c r="AL2" s="461"/>
      <c r="AM2" s="461"/>
      <c r="AN2" s="461"/>
      <c r="AO2" s="461"/>
      <c r="AP2" s="461"/>
      <c r="AQ2" s="461"/>
      <c r="AR2" s="461"/>
      <c r="AS2" s="461"/>
      <c r="AT2" s="461"/>
      <c r="AU2" s="461"/>
      <c r="AV2" s="461"/>
      <c r="AW2" s="461"/>
    </row>
    <row r="3" spans="1:49" ht="15" customHeight="1" x14ac:dyDescent="0.25">
      <c r="A3" s="462" t="s">
        <v>151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462"/>
      <c r="Y3" s="462"/>
      <c r="Z3" s="462"/>
      <c r="AA3" s="462"/>
      <c r="AB3" s="462"/>
      <c r="AC3" s="462"/>
      <c r="AD3" s="462"/>
      <c r="AE3" s="462"/>
      <c r="AF3" s="462"/>
      <c r="AG3" s="462"/>
      <c r="AH3" s="462"/>
      <c r="AI3" s="462"/>
      <c r="AJ3" s="462"/>
      <c r="AK3" s="462"/>
      <c r="AL3" s="462"/>
      <c r="AM3" s="462"/>
      <c r="AN3" s="462"/>
      <c r="AO3" s="462"/>
      <c r="AP3" s="462"/>
      <c r="AQ3" s="462"/>
      <c r="AR3" s="462"/>
      <c r="AS3" s="462"/>
      <c r="AT3" s="462"/>
      <c r="AU3" s="462"/>
      <c r="AV3" s="462"/>
      <c r="AW3" s="462"/>
    </row>
    <row r="4" spans="1:49" ht="15" customHeight="1" x14ac:dyDescent="0.25">
      <c r="A4" s="462"/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462"/>
      <c r="Y4" s="462"/>
      <c r="Z4" s="462"/>
      <c r="AA4" s="462"/>
      <c r="AB4" s="462"/>
      <c r="AC4" s="462"/>
      <c r="AD4" s="462"/>
      <c r="AE4" s="462"/>
      <c r="AF4" s="462"/>
      <c r="AG4" s="462"/>
      <c r="AH4" s="462"/>
      <c r="AI4" s="462"/>
      <c r="AJ4" s="462"/>
      <c r="AK4" s="462"/>
      <c r="AL4" s="462"/>
      <c r="AM4" s="462"/>
      <c r="AN4" s="462"/>
      <c r="AO4" s="462"/>
      <c r="AP4" s="462"/>
      <c r="AQ4" s="462"/>
      <c r="AR4" s="462"/>
      <c r="AS4" s="462"/>
      <c r="AT4" s="462"/>
      <c r="AU4" s="462"/>
      <c r="AV4" s="462"/>
      <c r="AW4" s="462"/>
    </row>
    <row r="5" spans="1:49" ht="11.25" customHeight="1" x14ac:dyDescent="0.25">
      <c r="A5" s="462"/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2"/>
      <c r="AB5" s="462"/>
      <c r="AC5" s="462"/>
      <c r="AD5" s="462"/>
      <c r="AE5" s="462"/>
      <c r="AF5" s="462"/>
      <c r="AG5" s="462"/>
      <c r="AH5" s="462"/>
      <c r="AI5" s="462"/>
      <c r="AJ5" s="462"/>
      <c r="AK5" s="462"/>
      <c r="AL5" s="462"/>
      <c r="AM5" s="462"/>
      <c r="AN5" s="462"/>
      <c r="AO5" s="462"/>
      <c r="AP5" s="462"/>
      <c r="AQ5" s="462"/>
      <c r="AR5" s="462"/>
      <c r="AS5" s="462"/>
      <c r="AT5" s="462"/>
      <c r="AU5" s="462"/>
      <c r="AV5" s="462"/>
      <c r="AW5" s="462"/>
    </row>
    <row r="6" spans="1:49" ht="15.75" customHeight="1" x14ac:dyDescent="0.25">
      <c r="A6" s="462" t="s">
        <v>152</v>
      </c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462"/>
      <c r="AB6" s="462"/>
      <c r="AC6" s="462"/>
      <c r="AD6" s="462"/>
      <c r="AE6" s="462"/>
      <c r="AF6" s="462"/>
      <c r="AG6" s="462"/>
      <c r="AH6" s="462"/>
      <c r="AI6" s="462"/>
      <c r="AJ6" s="462"/>
      <c r="AK6" s="462"/>
      <c r="AL6" s="462"/>
      <c r="AM6" s="462"/>
      <c r="AN6" s="462"/>
      <c r="AO6" s="462"/>
      <c r="AP6" s="462"/>
      <c r="AQ6" s="462"/>
      <c r="AR6" s="462"/>
      <c r="AS6" s="462"/>
      <c r="AT6" s="462"/>
      <c r="AU6" s="462"/>
      <c r="AV6" s="462"/>
      <c r="AW6" s="462"/>
    </row>
    <row r="7" spans="1:49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5.75" x14ac:dyDescent="0.25">
      <c r="AK8" s="460" t="s">
        <v>293</v>
      </c>
      <c r="AL8" s="460"/>
      <c r="AM8" s="460"/>
      <c r="AN8" s="460"/>
      <c r="AO8" s="460"/>
      <c r="AP8" s="460"/>
      <c r="AQ8" s="460"/>
      <c r="AR8" s="460"/>
      <c r="AS8" s="460"/>
      <c r="AT8" s="460"/>
      <c r="AU8" s="460"/>
      <c r="AV8" s="460"/>
      <c r="AW8" s="460"/>
    </row>
    <row r="9" spans="1:49" ht="15.75" x14ac:dyDescent="0.25">
      <c r="AK9" s="460" t="s">
        <v>0</v>
      </c>
      <c r="AL9" s="460"/>
      <c r="AM9" s="460"/>
      <c r="AN9" s="460"/>
      <c r="AO9" s="460"/>
      <c r="AP9" s="460"/>
      <c r="AQ9" s="460"/>
      <c r="AR9" s="460"/>
      <c r="AS9" s="460"/>
      <c r="AT9" s="460"/>
      <c r="AU9" s="460"/>
      <c r="AV9" s="460"/>
      <c r="AW9" s="460"/>
    </row>
    <row r="10" spans="1:49" ht="15.75" x14ac:dyDescent="0.25">
      <c r="AK10" s="460" t="s">
        <v>1</v>
      </c>
      <c r="AL10" s="460"/>
      <c r="AM10" s="460"/>
      <c r="AN10" s="460"/>
      <c r="AO10" s="460"/>
      <c r="AP10" s="460"/>
      <c r="AQ10" s="460"/>
      <c r="AR10" s="460"/>
      <c r="AS10" s="460"/>
      <c r="AT10" s="460"/>
      <c r="AU10" s="460"/>
      <c r="AV10" s="460"/>
      <c r="AW10" s="460"/>
    </row>
    <row r="11" spans="1:49" ht="15.75" x14ac:dyDescent="0.25">
      <c r="AK11" s="460" t="s">
        <v>314</v>
      </c>
      <c r="AL11" s="460"/>
      <c r="AM11" s="460"/>
      <c r="AN11" s="460"/>
      <c r="AO11" s="460"/>
      <c r="AP11" s="460"/>
      <c r="AQ11" s="460"/>
      <c r="AR11" s="460"/>
      <c r="AS11" s="460"/>
      <c r="AT11" s="460"/>
      <c r="AU11" s="460"/>
      <c r="AV11" s="460"/>
      <c r="AW11" s="460"/>
    </row>
    <row r="12" spans="1:49" x14ac:dyDescent="0.25"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ht="18.75" x14ac:dyDescent="0.3">
      <c r="A13" s="439" t="s">
        <v>2</v>
      </c>
      <c r="B13" s="439"/>
      <c r="C13" s="439"/>
      <c r="D13" s="439"/>
      <c r="E13" s="439"/>
      <c r="F13" s="439"/>
      <c r="G13" s="439"/>
      <c r="H13" s="439"/>
      <c r="I13" s="439"/>
      <c r="J13" s="439"/>
      <c r="K13" s="439"/>
      <c r="L13" s="439"/>
      <c r="M13" s="439"/>
      <c r="N13" s="439"/>
      <c r="O13" s="439"/>
      <c r="P13" s="439"/>
      <c r="Q13" s="439"/>
      <c r="R13" s="439"/>
      <c r="S13" s="439"/>
      <c r="T13" s="439"/>
      <c r="U13" s="439"/>
      <c r="V13" s="439"/>
      <c r="W13" s="439"/>
      <c r="X13" s="439"/>
      <c r="Y13" s="439"/>
      <c r="Z13" s="439"/>
      <c r="AA13" s="439"/>
      <c r="AB13" s="439"/>
      <c r="AC13" s="439"/>
      <c r="AD13" s="439"/>
      <c r="AE13" s="439"/>
      <c r="AF13" s="439"/>
      <c r="AG13" s="439"/>
      <c r="AH13" s="439"/>
      <c r="AI13" s="439"/>
      <c r="AJ13" s="439"/>
      <c r="AK13" s="439"/>
      <c r="AL13" s="439"/>
      <c r="AM13" s="439"/>
      <c r="AN13" s="439"/>
      <c r="AO13" s="439"/>
      <c r="AP13" s="439"/>
      <c r="AQ13" s="439"/>
      <c r="AR13" s="439"/>
      <c r="AS13" s="439"/>
      <c r="AT13" s="439"/>
      <c r="AU13" s="439"/>
      <c r="AV13" s="439"/>
      <c r="AW13" s="439"/>
    </row>
    <row r="14" spans="1:49" ht="15.75" customHeight="1" x14ac:dyDescent="0.25">
      <c r="A14" s="459" t="s">
        <v>141</v>
      </c>
      <c r="B14" s="459"/>
      <c r="C14" s="459"/>
      <c r="D14" s="459"/>
      <c r="E14" s="459"/>
      <c r="F14" s="459"/>
      <c r="G14" s="459"/>
      <c r="H14" s="459"/>
      <c r="I14" s="459"/>
      <c r="J14" s="459"/>
      <c r="K14" s="459"/>
      <c r="L14" s="459"/>
      <c r="M14" s="459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59"/>
      <c r="AT14" s="459"/>
      <c r="AU14" s="459"/>
      <c r="AV14" s="459"/>
      <c r="AW14" s="459"/>
    </row>
    <row r="15" spans="1:49" ht="15.75" x14ac:dyDescent="0.25">
      <c r="A15" s="459" t="s">
        <v>315</v>
      </c>
      <c r="B15" s="459"/>
      <c r="C15" s="459"/>
      <c r="D15" s="459"/>
      <c r="E15" s="459"/>
      <c r="F15" s="459"/>
      <c r="G15" s="459"/>
      <c r="H15" s="459"/>
      <c r="I15" s="459"/>
      <c r="J15" s="459"/>
      <c r="K15" s="459"/>
      <c r="L15" s="459"/>
      <c r="M15" s="459"/>
      <c r="N15" s="459"/>
      <c r="O15" s="459"/>
      <c r="P15" s="459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  <c r="AE15" s="459"/>
      <c r="AF15" s="459"/>
      <c r="AG15" s="459"/>
      <c r="AH15" s="459"/>
      <c r="AI15" s="459"/>
      <c r="AJ15" s="459"/>
      <c r="AK15" s="459"/>
      <c r="AL15" s="459"/>
      <c r="AM15" s="459"/>
      <c r="AN15" s="459"/>
      <c r="AO15" s="459"/>
      <c r="AP15" s="459"/>
      <c r="AQ15" s="459"/>
      <c r="AR15" s="459"/>
      <c r="AS15" s="459"/>
      <c r="AT15" s="459"/>
      <c r="AU15" s="459"/>
      <c r="AV15" s="459"/>
      <c r="AW15" s="459"/>
    </row>
    <row r="16" spans="1:49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8" spans="1:49" ht="15.75" x14ac:dyDescent="0.25">
      <c r="A18" s="456" t="s">
        <v>144</v>
      </c>
      <c r="B18" s="456"/>
      <c r="C18" s="456"/>
      <c r="D18" s="456"/>
      <c r="E18" s="456"/>
      <c r="F18" s="456"/>
      <c r="G18" s="456"/>
      <c r="H18" s="456"/>
      <c r="I18" s="456"/>
      <c r="J18" s="456"/>
      <c r="K18" s="456"/>
      <c r="L18" s="3"/>
      <c r="M18" s="3"/>
      <c r="N18" s="457" t="s">
        <v>316</v>
      </c>
      <c r="O18" s="457"/>
      <c r="P18" s="457"/>
      <c r="Q18" s="457"/>
      <c r="R18" s="457"/>
      <c r="S18" s="457"/>
      <c r="T18" s="457"/>
      <c r="U18" s="457"/>
      <c r="V18" s="457"/>
      <c r="W18" s="457"/>
      <c r="X18" s="457"/>
      <c r="Y18" s="457"/>
      <c r="Z18" s="457"/>
      <c r="AA18" s="457"/>
      <c r="AB18" s="457"/>
      <c r="AC18" s="457"/>
      <c r="AD18" s="457"/>
      <c r="AE18" s="457"/>
      <c r="AF18" s="457"/>
      <c r="AG18" s="457"/>
      <c r="AH18" s="457"/>
      <c r="AI18" s="457"/>
      <c r="AJ18" s="457"/>
      <c r="AK18" s="457"/>
      <c r="AL18" s="457"/>
      <c r="AM18" s="457"/>
      <c r="AN18" s="457"/>
      <c r="AO18" s="457"/>
      <c r="AP18" s="457"/>
      <c r="AQ18" s="6"/>
      <c r="AR18" s="6"/>
      <c r="AS18" s="6"/>
      <c r="AT18" s="6"/>
      <c r="AU18" s="6"/>
      <c r="AV18" s="6"/>
      <c r="AW18" s="6"/>
    </row>
    <row r="19" spans="1:49" ht="15.75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3"/>
      <c r="M19" s="3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6"/>
      <c r="AR19" s="6"/>
      <c r="AS19" s="6"/>
      <c r="AT19" s="6"/>
      <c r="AU19" s="6"/>
      <c r="AV19" s="6"/>
      <c r="AW19" s="6"/>
    </row>
    <row r="20" spans="1:49" ht="15.75" x14ac:dyDescent="0.25">
      <c r="A20" s="456" t="s">
        <v>145</v>
      </c>
      <c r="B20" s="456"/>
      <c r="C20" s="456"/>
      <c r="D20" s="456"/>
      <c r="E20" s="456"/>
      <c r="F20" s="456"/>
      <c r="G20" s="456"/>
      <c r="H20" s="456"/>
      <c r="I20" s="456"/>
      <c r="J20" s="456"/>
      <c r="K20" s="456"/>
      <c r="L20" s="15"/>
      <c r="M20" s="15"/>
      <c r="N20" s="458" t="s">
        <v>146</v>
      </c>
      <c r="O20" s="458"/>
      <c r="P20" s="458"/>
      <c r="Q20" s="458"/>
      <c r="R20" s="458"/>
      <c r="S20" s="458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  <c r="AL20" s="458"/>
      <c r="AM20" s="458"/>
      <c r="AN20" s="458"/>
      <c r="AO20" s="458"/>
      <c r="AP20" s="458"/>
    </row>
    <row r="21" spans="1:49" ht="15.7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5"/>
      <c r="M21" s="1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9" ht="15.75" x14ac:dyDescent="0.25">
      <c r="A22" s="14" t="s">
        <v>147</v>
      </c>
      <c r="B22" s="14"/>
      <c r="C22" s="14"/>
      <c r="D22" s="14"/>
      <c r="E22" s="14"/>
      <c r="F22" s="14"/>
      <c r="G22" s="14"/>
      <c r="H22" s="14"/>
      <c r="I22" s="14"/>
      <c r="J22" s="16"/>
      <c r="K22" s="16"/>
      <c r="L22" s="15"/>
      <c r="M22" s="15"/>
      <c r="N22" s="458" t="s">
        <v>291</v>
      </c>
      <c r="O22" s="458"/>
      <c r="P22" s="458"/>
      <c r="Q22" s="458"/>
      <c r="R22" s="458"/>
      <c r="S22" s="458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  <c r="AL22" s="458"/>
      <c r="AM22" s="458"/>
      <c r="AN22" s="458"/>
      <c r="AO22" s="458"/>
      <c r="AP22" s="458"/>
    </row>
    <row r="23" spans="1:49" ht="15.75" x14ac:dyDescent="0.25">
      <c r="A23" s="456" t="s">
        <v>148</v>
      </c>
      <c r="B23" s="456"/>
      <c r="C23" s="456"/>
      <c r="D23" s="456"/>
      <c r="E23" s="456"/>
      <c r="F23" s="456"/>
      <c r="G23" s="456"/>
      <c r="H23" s="456"/>
      <c r="I23" s="456"/>
      <c r="J23" s="456"/>
      <c r="K23" s="456"/>
      <c r="L23" s="15"/>
      <c r="M23" s="15"/>
      <c r="N23" s="458" t="s">
        <v>292</v>
      </c>
      <c r="O23" s="458"/>
      <c r="P23" s="458"/>
      <c r="Q23" s="458"/>
      <c r="R23" s="458"/>
      <c r="S23" s="458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  <c r="AL23" s="458"/>
      <c r="AM23" s="458"/>
      <c r="AN23" s="458"/>
      <c r="AO23" s="458"/>
      <c r="AP23" s="458"/>
    </row>
    <row r="24" spans="1:49" ht="15.75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5"/>
      <c r="M24" s="1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9" ht="15.75" x14ac:dyDescent="0.25">
      <c r="A25" s="456" t="s">
        <v>149</v>
      </c>
      <c r="B25" s="456"/>
      <c r="C25" s="456"/>
      <c r="D25" s="456"/>
      <c r="E25" s="456"/>
      <c r="F25" s="456"/>
      <c r="G25" s="456"/>
      <c r="H25" s="456"/>
      <c r="I25" s="456"/>
      <c r="J25" s="456"/>
      <c r="K25" s="456"/>
      <c r="L25" s="15"/>
      <c r="M25" s="15"/>
      <c r="N25" s="458" t="s">
        <v>317</v>
      </c>
      <c r="O25" s="458"/>
      <c r="P25" s="458"/>
      <c r="Q25" s="458"/>
      <c r="R25" s="458"/>
      <c r="S25" s="458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  <c r="AL25" s="458"/>
      <c r="AM25" s="458"/>
      <c r="AN25" s="458"/>
      <c r="AO25" s="458"/>
      <c r="AP25" s="458"/>
    </row>
    <row r="26" spans="1:49" ht="15.75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5"/>
      <c r="M26" s="1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9" ht="15.75" x14ac:dyDescent="0.25">
      <c r="A27" s="456" t="s">
        <v>150</v>
      </c>
      <c r="B27" s="456"/>
      <c r="C27" s="456"/>
      <c r="D27" s="456"/>
      <c r="E27" s="456"/>
      <c r="F27" s="456"/>
      <c r="G27" s="456"/>
      <c r="H27" s="456"/>
      <c r="I27" s="456"/>
      <c r="J27" s="456"/>
      <c r="K27" s="456"/>
      <c r="L27" s="15"/>
      <c r="M27" s="15"/>
      <c r="N27" s="457" t="s">
        <v>318</v>
      </c>
      <c r="O27" s="457"/>
      <c r="P27" s="457"/>
      <c r="Q27" s="457"/>
      <c r="R27" s="457"/>
      <c r="S27" s="457"/>
      <c r="T27" s="457"/>
      <c r="U27" s="457"/>
      <c r="V27" s="457"/>
      <c r="W27" s="457"/>
      <c r="X27" s="457"/>
      <c r="Y27" s="457"/>
      <c r="Z27" s="457"/>
      <c r="AA27" s="457"/>
      <c r="AB27" s="457"/>
      <c r="AC27" s="457"/>
      <c r="AD27" s="457"/>
      <c r="AE27" s="457"/>
      <c r="AF27" s="457"/>
      <c r="AG27" s="457"/>
      <c r="AH27" s="457"/>
      <c r="AI27" s="457"/>
      <c r="AJ27" s="457"/>
      <c r="AK27" s="457"/>
      <c r="AL27" s="457"/>
      <c r="AM27" s="457"/>
      <c r="AN27" s="457"/>
      <c r="AO27" s="457"/>
      <c r="AP27" s="457"/>
    </row>
    <row r="29" spans="1:49" ht="15.75" customHeight="1" x14ac:dyDescent="0.25">
      <c r="A29" s="463" t="s">
        <v>288</v>
      </c>
      <c r="B29" s="463"/>
      <c r="C29" s="463"/>
      <c r="D29" s="463"/>
      <c r="E29" s="463"/>
      <c r="F29" s="463"/>
      <c r="G29" s="463"/>
      <c r="H29" s="463"/>
      <c r="I29" s="463"/>
      <c r="J29" s="463"/>
      <c r="K29" s="463"/>
      <c r="L29" s="463"/>
      <c r="M29" s="463"/>
      <c r="N29" s="463"/>
      <c r="O29" s="463"/>
      <c r="P29" s="463"/>
      <c r="Q29" s="463"/>
      <c r="R29" s="463"/>
      <c r="S29" s="463"/>
      <c r="T29" s="463"/>
      <c r="U29" s="463"/>
      <c r="V29" s="463"/>
      <c r="W29" s="463"/>
      <c r="X29" s="463"/>
      <c r="Y29" s="463"/>
      <c r="Z29" s="463"/>
      <c r="AA29" s="463"/>
      <c r="AB29" s="463"/>
      <c r="AC29" s="463"/>
      <c r="AD29" s="463"/>
      <c r="AE29" s="463"/>
      <c r="AF29" s="463"/>
      <c r="AG29" s="463"/>
      <c r="AH29" s="463"/>
      <c r="AI29" s="463"/>
      <c r="AJ29" s="463"/>
      <c r="AK29" s="463"/>
      <c r="AL29" s="463"/>
      <c r="AM29" s="463"/>
      <c r="AN29" s="463"/>
      <c r="AO29" s="463"/>
      <c r="AP29" s="463"/>
      <c r="AQ29" s="463"/>
      <c r="AR29" s="463"/>
      <c r="AS29" s="463"/>
      <c r="AT29" s="463"/>
      <c r="AU29" s="463"/>
      <c r="AV29" s="463"/>
      <c r="AW29" s="463"/>
    </row>
    <row r="30" spans="1:49" ht="15" customHeight="1" x14ac:dyDescent="0.25">
      <c r="A30" s="465" t="s">
        <v>319</v>
      </c>
      <c r="B30" s="465"/>
      <c r="C30" s="465"/>
      <c r="D30" s="465"/>
      <c r="E30" s="465"/>
      <c r="F30" s="465"/>
      <c r="G30" s="465"/>
      <c r="H30" s="465"/>
      <c r="I30" s="465"/>
      <c r="J30" s="465"/>
      <c r="K30" s="465"/>
      <c r="L30" s="465"/>
      <c r="M30" s="465"/>
      <c r="N30" s="465"/>
      <c r="O30" s="465"/>
      <c r="P30" s="465"/>
      <c r="Q30" s="465"/>
      <c r="R30" s="465"/>
      <c r="S30" s="465"/>
      <c r="T30" s="465"/>
      <c r="U30" s="465"/>
      <c r="V30" s="465"/>
      <c r="W30" s="465"/>
      <c r="X30" s="465"/>
      <c r="Y30" s="465"/>
      <c r="Z30" s="465"/>
      <c r="AA30" s="465"/>
      <c r="AB30" s="465"/>
      <c r="AC30" s="465"/>
      <c r="AD30" s="465"/>
      <c r="AE30" s="465"/>
      <c r="AF30" s="465"/>
      <c r="AG30" s="465"/>
      <c r="AH30" s="465"/>
      <c r="AI30" s="465"/>
      <c r="AJ30" s="465"/>
      <c r="AK30" s="465"/>
      <c r="AL30" s="465"/>
      <c r="AM30" s="465"/>
      <c r="AN30" s="465"/>
      <c r="AO30" s="465"/>
      <c r="AP30" s="465"/>
      <c r="AQ30" s="465"/>
      <c r="AR30" s="465"/>
      <c r="AS30" s="465"/>
      <c r="AT30" s="465"/>
      <c r="AU30" s="465"/>
      <c r="AV30" s="465"/>
      <c r="AW30" s="465"/>
    </row>
    <row r="31" spans="1:49" ht="15" customHeight="1" x14ac:dyDescent="0.25">
      <c r="A31" s="465" t="s">
        <v>320</v>
      </c>
      <c r="B31" s="465"/>
      <c r="C31" s="465"/>
      <c r="D31" s="465"/>
      <c r="E31" s="465"/>
      <c r="F31" s="465"/>
      <c r="G31" s="465"/>
      <c r="H31" s="465"/>
      <c r="I31" s="465"/>
      <c r="J31" s="465"/>
      <c r="K31" s="465"/>
      <c r="L31" s="465"/>
      <c r="M31" s="465"/>
      <c r="N31" s="465"/>
      <c r="O31" s="465"/>
      <c r="P31" s="465"/>
      <c r="Q31" s="465"/>
      <c r="R31" s="465"/>
      <c r="S31" s="465"/>
      <c r="T31" s="465"/>
      <c r="U31" s="465"/>
      <c r="V31" s="465"/>
      <c r="W31" s="465"/>
      <c r="X31" s="465"/>
      <c r="Y31" s="465"/>
      <c r="Z31" s="465"/>
      <c r="AA31" s="465"/>
      <c r="AB31" s="465"/>
      <c r="AC31" s="465"/>
      <c r="AD31" s="465"/>
      <c r="AE31" s="465"/>
      <c r="AF31" s="465"/>
      <c r="AG31" s="465"/>
      <c r="AH31" s="465"/>
      <c r="AI31" s="465"/>
      <c r="AJ31" s="465"/>
      <c r="AK31" s="465"/>
      <c r="AL31" s="465"/>
      <c r="AM31" s="465"/>
      <c r="AN31" s="465"/>
      <c r="AO31" s="465"/>
      <c r="AP31" s="465"/>
      <c r="AQ31" s="465"/>
      <c r="AR31" s="465"/>
      <c r="AS31" s="465"/>
      <c r="AT31" s="465"/>
      <c r="AU31" s="465"/>
      <c r="AV31" s="465"/>
      <c r="AW31" s="465"/>
    </row>
    <row r="32" spans="1:49" ht="15" customHeight="1" x14ac:dyDescent="0.25">
      <c r="A32" s="464"/>
      <c r="B32" s="464"/>
      <c r="C32" s="464"/>
      <c r="D32" s="464"/>
      <c r="E32" s="464"/>
      <c r="F32" s="464"/>
      <c r="G32" s="464"/>
      <c r="H32" s="464"/>
      <c r="I32" s="464"/>
      <c r="J32" s="464"/>
      <c r="K32" s="464"/>
      <c r="L32" s="464"/>
      <c r="M32" s="464"/>
      <c r="N32" s="464"/>
      <c r="O32" s="464"/>
      <c r="P32" s="464"/>
      <c r="Q32" s="464"/>
      <c r="R32" s="464"/>
      <c r="S32" s="464"/>
      <c r="T32" s="464"/>
      <c r="U32" s="464"/>
      <c r="V32" s="464"/>
      <c r="W32" s="464"/>
      <c r="X32" s="464"/>
      <c r="Y32" s="464"/>
      <c r="Z32" s="464"/>
      <c r="AA32" s="464"/>
      <c r="AB32" s="464"/>
      <c r="AC32" s="464"/>
      <c r="AD32" s="464"/>
      <c r="AE32" s="464"/>
      <c r="AF32" s="464"/>
      <c r="AG32" s="464"/>
      <c r="AH32" s="464"/>
      <c r="AI32" s="464"/>
      <c r="AJ32" s="464"/>
      <c r="AK32" s="464"/>
      <c r="AL32" s="464"/>
      <c r="AM32" s="464"/>
      <c r="AN32" s="464"/>
      <c r="AO32" s="464"/>
      <c r="AP32" s="464"/>
      <c r="AQ32" s="464"/>
      <c r="AR32" s="464"/>
      <c r="AS32" s="464"/>
      <c r="AT32" s="464"/>
      <c r="AU32" s="464"/>
      <c r="AV32" s="464"/>
      <c r="AW32" s="464"/>
    </row>
    <row r="33" spans="1:49" ht="15.75" customHeight="1" x14ac:dyDescent="0.25">
      <c r="A33" s="464"/>
      <c r="B33" s="464"/>
      <c r="C33" s="464"/>
      <c r="D33" s="464"/>
      <c r="E33" s="464"/>
      <c r="F33" s="464"/>
      <c r="G33" s="464"/>
      <c r="H33" s="464"/>
      <c r="I33" s="464"/>
      <c r="J33" s="464"/>
      <c r="K33" s="464"/>
      <c r="L33" s="464"/>
      <c r="M33" s="464"/>
      <c r="N33" s="464"/>
      <c r="O33" s="464"/>
      <c r="P33" s="464"/>
      <c r="Q33" s="464"/>
      <c r="R33" s="464"/>
      <c r="S33" s="464"/>
      <c r="T33" s="464"/>
      <c r="U33" s="464"/>
      <c r="V33" s="464"/>
      <c r="W33" s="464"/>
      <c r="X33" s="464"/>
      <c r="Y33" s="464"/>
      <c r="Z33" s="464"/>
      <c r="AA33" s="464"/>
      <c r="AB33" s="464"/>
      <c r="AC33" s="464"/>
      <c r="AD33" s="464"/>
      <c r="AE33" s="464"/>
      <c r="AF33" s="464"/>
      <c r="AG33" s="464"/>
      <c r="AH33" s="464"/>
      <c r="AI33" s="464"/>
      <c r="AJ33" s="464"/>
      <c r="AK33" s="464"/>
      <c r="AL33" s="464"/>
      <c r="AM33" s="464"/>
      <c r="AN33" s="464"/>
      <c r="AO33" s="464"/>
      <c r="AP33" s="464"/>
      <c r="AQ33" s="464"/>
      <c r="AR33" s="464"/>
      <c r="AS33" s="464"/>
      <c r="AT33" s="464"/>
      <c r="AU33" s="464"/>
      <c r="AV33" s="464"/>
      <c r="AW33" s="464"/>
    </row>
  </sheetData>
  <mergeCells count="27">
    <mergeCell ref="A29:AW29"/>
    <mergeCell ref="A33:AW33"/>
    <mergeCell ref="A23:K23"/>
    <mergeCell ref="A20:K20"/>
    <mergeCell ref="N25:AP25"/>
    <mergeCell ref="N27:AP27"/>
    <mergeCell ref="A27:K27"/>
    <mergeCell ref="A25:K25"/>
    <mergeCell ref="A30:AW30"/>
    <mergeCell ref="A31:AW31"/>
    <mergeCell ref="A32:AW32"/>
    <mergeCell ref="A1:AW1"/>
    <mergeCell ref="A2:AW2"/>
    <mergeCell ref="A6:AW6"/>
    <mergeCell ref="A3:AW5"/>
    <mergeCell ref="A14:AW14"/>
    <mergeCell ref="A13:AW13"/>
    <mergeCell ref="A15:AW15"/>
    <mergeCell ref="AK8:AW8"/>
    <mergeCell ref="AK9:AW9"/>
    <mergeCell ref="AK10:AW10"/>
    <mergeCell ref="AK11:AW11"/>
    <mergeCell ref="A18:K18"/>
    <mergeCell ref="N18:AP18"/>
    <mergeCell ref="N20:AP20"/>
    <mergeCell ref="N22:AP22"/>
    <mergeCell ref="N23:AP23"/>
  </mergeCells>
  <pageMargins left="0.70866141732283472" right="0.31496062992125984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2FEC-78E5-4C8D-815B-524599EB998E}">
  <dimension ref="A1:FP141"/>
  <sheetViews>
    <sheetView tabSelected="1" zoomScale="110" zoomScaleNormal="110" workbookViewId="0">
      <pane xSplit="2" ySplit="7" topLeftCell="C59" activePane="bottomRight" state="frozen"/>
      <selection pane="topRight" activeCell="D1" sqref="D1"/>
      <selection pane="bottomLeft" activeCell="A5" sqref="A5"/>
      <selection pane="bottomRight" activeCell="N56" sqref="N56"/>
    </sheetView>
  </sheetViews>
  <sheetFormatPr defaultColWidth="2.7109375" defaultRowHeight="15" x14ac:dyDescent="0.25"/>
  <cols>
    <col min="1" max="1" width="11.42578125" customWidth="1"/>
    <col min="2" max="2" width="34.42578125" style="19" customWidth="1"/>
    <col min="3" max="3" width="21.28515625" style="12" customWidth="1"/>
    <col min="4" max="4" width="4.7109375" customWidth="1"/>
    <col min="5" max="10" width="4.5703125" customWidth="1"/>
    <col min="11" max="11" width="4.28515625" customWidth="1"/>
    <col min="12" max="12" width="6.42578125" style="12" customWidth="1"/>
    <col min="13" max="13" width="7.7109375" style="12" customWidth="1"/>
    <col min="14" max="14" width="5.7109375" style="12" customWidth="1"/>
    <col min="15" max="15" width="6.140625" style="12" customWidth="1"/>
    <col min="16" max="16" width="2.85546875" style="12" customWidth="1"/>
    <col min="17" max="17" width="5.42578125" style="12" customWidth="1"/>
    <col min="18" max="18" width="5.85546875" style="12" customWidth="1"/>
    <col min="19" max="20" width="2.7109375" style="12" customWidth="1"/>
    <col min="21" max="21" width="3.5703125" style="12" customWidth="1"/>
    <col min="22" max="22" width="4.42578125" style="12" customWidth="1"/>
    <col min="23" max="23" width="3.85546875" style="12" customWidth="1"/>
    <col min="24" max="24" width="5.28515625" style="12" customWidth="1"/>
    <col min="25" max="49" width="4.42578125" style="12" customWidth="1"/>
    <col min="50" max="50" width="4.42578125" style="20" customWidth="1"/>
    <col min="51" max="51" width="4.140625" style="12" customWidth="1"/>
    <col min="52" max="52" width="4.42578125" style="18" customWidth="1"/>
    <col min="53" max="54" width="4.5703125" style="18" customWidth="1"/>
    <col min="55" max="57" width="3.85546875" style="18" customWidth="1"/>
    <col min="58" max="61" width="3.5703125" style="12" customWidth="1"/>
    <col min="62" max="62" width="4.5703125" style="20" customWidth="1"/>
    <col min="63" max="63" width="4.5703125" style="12" customWidth="1"/>
    <col min="64" max="64" width="3.5703125" style="18" customWidth="1"/>
    <col min="65" max="65" width="4.140625" style="18" customWidth="1"/>
    <col min="66" max="66" width="4.5703125" style="18" customWidth="1"/>
    <col min="67" max="69" width="3.5703125" style="18" customWidth="1"/>
    <col min="70" max="73" width="3.5703125" style="12" customWidth="1"/>
    <col min="74" max="74" width="4.5703125" style="20" customWidth="1"/>
    <col min="75" max="75" width="5.140625" style="12" customWidth="1"/>
    <col min="76" max="76" width="4" style="18" customWidth="1"/>
    <col min="77" max="77" width="4.85546875" style="18" customWidth="1"/>
    <col min="78" max="78" width="4.5703125" style="18" customWidth="1"/>
    <col min="79" max="81" width="4" style="18" customWidth="1"/>
    <col min="82" max="85" width="4" style="12" customWidth="1"/>
    <col min="86" max="86" width="4.85546875" style="20" customWidth="1"/>
    <col min="87" max="87" width="5.42578125" style="12" customWidth="1"/>
    <col min="88" max="93" width="4" style="18" customWidth="1"/>
    <col min="94" max="95" width="3.5703125" style="12" customWidth="1"/>
    <col min="96" max="96" width="4.140625" style="12" customWidth="1"/>
    <col min="97" max="97" width="3.5703125" style="12" customWidth="1"/>
    <col min="98" max="98" width="4.42578125" style="20" customWidth="1"/>
    <col min="99" max="99" width="4.7109375" style="12" customWidth="1"/>
    <col min="100" max="100" width="3.28515625" style="18" customWidth="1"/>
    <col min="101" max="102" width="4.42578125" style="18" customWidth="1"/>
    <col min="103" max="105" width="3.28515625" style="18" customWidth="1"/>
    <col min="106" max="106" width="3.7109375" style="12" customWidth="1"/>
    <col min="107" max="107" width="4" style="12" customWidth="1"/>
    <col min="108" max="108" width="4.140625" style="12" customWidth="1"/>
    <col min="109" max="109" width="3.7109375" style="12" customWidth="1"/>
    <col min="110" max="110" width="4.85546875" style="20" customWidth="1"/>
    <col min="111" max="111" width="4.5703125" style="12" customWidth="1"/>
    <col min="112" max="112" width="3.5703125" style="18" customWidth="1"/>
    <col min="113" max="113" width="4.28515625" style="18" customWidth="1"/>
    <col min="114" max="114" width="4.42578125" style="18" customWidth="1"/>
    <col min="115" max="117" width="3.5703125" style="18" customWidth="1"/>
    <col min="118" max="119" width="3.7109375" customWidth="1"/>
    <col min="120" max="120" width="4.85546875" customWidth="1"/>
    <col min="121" max="121" width="3.7109375" customWidth="1"/>
    <col min="122" max="123" width="10.42578125" style="17" customWidth="1"/>
  </cols>
  <sheetData>
    <row r="1" spans="1:171" ht="29.45" customHeight="1" x14ac:dyDescent="0.25">
      <c r="A1" s="396" t="s">
        <v>122</v>
      </c>
      <c r="B1" s="368" t="s">
        <v>244</v>
      </c>
      <c r="C1" s="368" t="s">
        <v>206</v>
      </c>
      <c r="D1" s="403" t="s">
        <v>188</v>
      </c>
      <c r="E1" s="393" t="s">
        <v>189</v>
      </c>
      <c r="F1" s="393" t="s">
        <v>190</v>
      </c>
      <c r="G1" s="393" t="s">
        <v>191</v>
      </c>
      <c r="H1" s="393" t="s">
        <v>192</v>
      </c>
      <c r="I1" s="393" t="s">
        <v>193</v>
      </c>
      <c r="J1" s="393" t="s">
        <v>279</v>
      </c>
      <c r="K1" s="393" t="s">
        <v>280</v>
      </c>
      <c r="L1" s="393" t="s">
        <v>172</v>
      </c>
      <c r="M1" s="393" t="s">
        <v>173</v>
      </c>
      <c r="N1" s="393" t="s">
        <v>174</v>
      </c>
      <c r="O1" s="368" t="s">
        <v>175</v>
      </c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406" t="s">
        <v>208</v>
      </c>
      <c r="AY1" s="407"/>
      <c r="AZ1" s="407"/>
      <c r="BA1" s="407"/>
      <c r="BB1" s="407"/>
      <c r="BC1" s="407"/>
      <c r="BD1" s="407"/>
      <c r="BE1" s="407"/>
      <c r="BF1" s="407"/>
      <c r="BG1" s="407"/>
      <c r="BH1" s="407"/>
      <c r="BI1" s="407"/>
      <c r="BJ1" s="407"/>
      <c r="BK1" s="407"/>
      <c r="BL1" s="407"/>
      <c r="BM1" s="407"/>
      <c r="BN1" s="407"/>
      <c r="BO1" s="407"/>
      <c r="BP1" s="407"/>
      <c r="BQ1" s="407"/>
      <c r="BR1" s="407"/>
      <c r="BS1" s="407"/>
      <c r="BT1" s="407"/>
      <c r="BU1" s="407"/>
      <c r="BV1" s="407"/>
      <c r="BW1" s="407"/>
      <c r="BX1" s="407"/>
      <c r="BY1" s="407"/>
      <c r="BZ1" s="407"/>
      <c r="CA1" s="407"/>
      <c r="CB1" s="407"/>
      <c r="CC1" s="407"/>
      <c r="CD1" s="407"/>
      <c r="CE1" s="407"/>
      <c r="CF1" s="407"/>
      <c r="CG1" s="407"/>
      <c r="CH1" s="407"/>
      <c r="CI1" s="407"/>
      <c r="CJ1" s="407"/>
      <c r="CK1" s="407"/>
      <c r="CL1" s="407"/>
      <c r="CM1" s="407"/>
      <c r="CN1" s="407"/>
      <c r="CO1" s="407"/>
      <c r="CP1" s="407"/>
      <c r="CQ1" s="407"/>
      <c r="CR1" s="407"/>
      <c r="CS1" s="407"/>
      <c r="CT1" s="407"/>
      <c r="CU1" s="407"/>
      <c r="CV1" s="407"/>
      <c r="CW1" s="407"/>
      <c r="CX1" s="407"/>
      <c r="CY1" s="407"/>
      <c r="CZ1" s="407"/>
      <c r="DA1" s="407"/>
      <c r="DB1" s="407"/>
      <c r="DC1" s="407"/>
      <c r="DD1" s="407"/>
      <c r="DE1" s="407"/>
      <c r="DF1" s="407"/>
      <c r="DG1" s="407"/>
      <c r="DH1" s="407"/>
      <c r="DI1" s="407"/>
      <c r="DJ1" s="407"/>
      <c r="DK1" s="407"/>
      <c r="DL1" s="407"/>
      <c r="DM1" s="407"/>
      <c r="DN1" s="407"/>
      <c r="DO1" s="407"/>
      <c r="DP1" s="407"/>
      <c r="DQ1" s="408"/>
      <c r="DR1" s="33"/>
      <c r="DS1" s="33">
        <v>1</v>
      </c>
      <c r="DT1" s="34"/>
      <c r="DU1" s="34"/>
      <c r="DV1" s="34"/>
      <c r="DW1" s="34"/>
      <c r="DX1" s="11"/>
      <c r="DY1" s="11"/>
    </row>
    <row r="2" spans="1:171" ht="14.45" customHeight="1" x14ac:dyDescent="0.25">
      <c r="A2" s="397"/>
      <c r="B2" s="368"/>
      <c r="C2" s="368"/>
      <c r="D2" s="40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0" t="s">
        <v>176</v>
      </c>
      <c r="P2" s="372" t="s">
        <v>175</v>
      </c>
      <c r="Q2" s="372"/>
      <c r="R2" s="372"/>
      <c r="S2" s="372"/>
      <c r="T2" s="372"/>
      <c r="U2" s="372"/>
      <c r="V2" s="390" t="s">
        <v>207</v>
      </c>
      <c r="W2" s="390" t="s">
        <v>178</v>
      </c>
      <c r="X2" s="390" t="s">
        <v>140</v>
      </c>
      <c r="Y2" s="390" t="s">
        <v>139</v>
      </c>
      <c r="Z2" s="368" t="s">
        <v>179</v>
      </c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 t="s">
        <v>180</v>
      </c>
      <c r="AY2" s="368"/>
      <c r="AZ2" s="368"/>
      <c r="BA2" s="368"/>
      <c r="BB2" s="368"/>
      <c r="BC2" s="368"/>
      <c r="BD2" s="368"/>
      <c r="BE2" s="368"/>
      <c r="BF2" s="368"/>
      <c r="BG2" s="368"/>
      <c r="BH2" s="368"/>
      <c r="BI2" s="368"/>
      <c r="BJ2" s="368"/>
      <c r="BK2" s="368"/>
      <c r="BL2" s="368"/>
      <c r="BM2" s="368"/>
      <c r="BN2" s="368"/>
      <c r="BO2" s="368"/>
      <c r="BP2" s="368"/>
      <c r="BQ2" s="368"/>
      <c r="BR2" s="368"/>
      <c r="BS2" s="368"/>
      <c r="BT2" s="368"/>
      <c r="BU2" s="368"/>
      <c r="BV2" s="368" t="s">
        <v>181</v>
      </c>
      <c r="BW2" s="368"/>
      <c r="BX2" s="368"/>
      <c r="BY2" s="368"/>
      <c r="BZ2" s="368"/>
      <c r="CA2" s="368"/>
      <c r="CB2" s="368"/>
      <c r="CC2" s="368"/>
      <c r="CD2" s="368"/>
      <c r="CE2" s="368"/>
      <c r="CF2" s="368"/>
      <c r="CG2" s="368"/>
      <c r="CH2" s="368"/>
      <c r="CI2" s="368"/>
      <c r="CJ2" s="368"/>
      <c r="CK2" s="368"/>
      <c r="CL2" s="368"/>
      <c r="CM2" s="368"/>
      <c r="CN2" s="368"/>
      <c r="CO2" s="368"/>
      <c r="CP2" s="368"/>
      <c r="CQ2" s="368"/>
      <c r="CR2" s="368"/>
      <c r="CS2" s="368"/>
      <c r="CT2" s="368" t="s">
        <v>287</v>
      </c>
      <c r="CU2" s="368"/>
      <c r="CV2" s="368"/>
      <c r="CW2" s="368"/>
      <c r="CX2" s="368"/>
      <c r="CY2" s="368"/>
      <c r="CZ2" s="368"/>
      <c r="DA2" s="368"/>
      <c r="DB2" s="368"/>
      <c r="DC2" s="368"/>
      <c r="DD2" s="368"/>
      <c r="DE2" s="368"/>
      <c r="DF2" s="368"/>
      <c r="DG2" s="368"/>
      <c r="DH2" s="368"/>
      <c r="DI2" s="368"/>
      <c r="DJ2" s="368"/>
      <c r="DK2" s="368"/>
      <c r="DL2" s="368"/>
      <c r="DM2" s="368"/>
      <c r="DN2" s="368"/>
      <c r="DO2" s="368"/>
      <c r="DP2" s="368"/>
      <c r="DQ2" s="368"/>
      <c r="DR2" s="33"/>
      <c r="DS2" s="33">
        <v>1</v>
      </c>
      <c r="DT2" s="34"/>
      <c r="DU2" s="34"/>
      <c r="DV2" s="34"/>
      <c r="DW2" s="34"/>
      <c r="DX2" s="11"/>
      <c r="DY2" s="11"/>
    </row>
    <row r="3" spans="1:171" ht="22.5" customHeight="1" x14ac:dyDescent="0.25">
      <c r="A3" s="397"/>
      <c r="B3" s="368"/>
      <c r="C3" s="368"/>
      <c r="D3" s="40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1"/>
      <c r="P3" s="390" t="s">
        <v>182</v>
      </c>
      <c r="Q3" s="390" t="s">
        <v>183</v>
      </c>
      <c r="R3" s="390" t="s">
        <v>184</v>
      </c>
      <c r="S3" s="390" t="s">
        <v>185</v>
      </c>
      <c r="T3" s="390" t="s">
        <v>186</v>
      </c>
      <c r="U3" s="390" t="s">
        <v>187</v>
      </c>
      <c r="V3" s="391"/>
      <c r="W3" s="391"/>
      <c r="X3" s="391"/>
      <c r="Y3" s="391"/>
      <c r="Z3" s="368" t="s">
        <v>188</v>
      </c>
      <c r="AA3" s="368"/>
      <c r="AB3" s="368"/>
      <c r="AC3" s="368"/>
      <c r="AD3" s="368"/>
      <c r="AE3" s="368"/>
      <c r="AF3" s="368"/>
      <c r="AG3" s="368"/>
      <c r="AH3" s="368"/>
      <c r="AI3" s="368"/>
      <c r="AJ3" s="368"/>
      <c r="AK3" s="368"/>
      <c r="AL3" s="368" t="s">
        <v>189</v>
      </c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 t="s">
        <v>190</v>
      </c>
      <c r="AY3" s="368"/>
      <c r="AZ3" s="368"/>
      <c r="BA3" s="368"/>
      <c r="BB3" s="368"/>
      <c r="BC3" s="368"/>
      <c r="BD3" s="368"/>
      <c r="BE3" s="368"/>
      <c r="BF3" s="368"/>
      <c r="BG3" s="368"/>
      <c r="BH3" s="368"/>
      <c r="BI3" s="368"/>
      <c r="BJ3" s="368" t="s">
        <v>191</v>
      </c>
      <c r="BK3" s="368"/>
      <c r="BL3" s="368"/>
      <c r="BM3" s="368"/>
      <c r="BN3" s="368"/>
      <c r="BO3" s="368"/>
      <c r="BP3" s="368"/>
      <c r="BQ3" s="368"/>
      <c r="BR3" s="368"/>
      <c r="BS3" s="368"/>
      <c r="BT3" s="368"/>
      <c r="BU3" s="368"/>
      <c r="BV3" s="368" t="s">
        <v>192</v>
      </c>
      <c r="BW3" s="368"/>
      <c r="BX3" s="368"/>
      <c r="BY3" s="368"/>
      <c r="BZ3" s="368"/>
      <c r="CA3" s="368"/>
      <c r="CB3" s="368"/>
      <c r="CC3" s="368"/>
      <c r="CD3" s="368"/>
      <c r="CE3" s="368"/>
      <c r="CF3" s="368"/>
      <c r="CG3" s="368"/>
      <c r="CH3" s="368" t="s">
        <v>193</v>
      </c>
      <c r="CI3" s="368"/>
      <c r="CJ3" s="368"/>
      <c r="CK3" s="368"/>
      <c r="CL3" s="368"/>
      <c r="CM3" s="368"/>
      <c r="CN3" s="368"/>
      <c r="CO3" s="368"/>
      <c r="CP3" s="368"/>
      <c r="CQ3" s="368"/>
      <c r="CR3" s="368"/>
      <c r="CS3" s="368"/>
      <c r="CT3" s="368" t="s">
        <v>279</v>
      </c>
      <c r="CU3" s="368"/>
      <c r="CV3" s="368"/>
      <c r="CW3" s="368"/>
      <c r="CX3" s="368"/>
      <c r="CY3" s="368"/>
      <c r="CZ3" s="368"/>
      <c r="DA3" s="368"/>
      <c r="DB3" s="368"/>
      <c r="DC3" s="368"/>
      <c r="DD3" s="368"/>
      <c r="DE3" s="368"/>
      <c r="DF3" s="368" t="s">
        <v>280</v>
      </c>
      <c r="DG3" s="368"/>
      <c r="DH3" s="368"/>
      <c r="DI3" s="368"/>
      <c r="DJ3" s="368"/>
      <c r="DK3" s="368"/>
      <c r="DL3" s="368"/>
      <c r="DM3" s="368"/>
      <c r="DN3" s="368"/>
      <c r="DO3" s="368"/>
      <c r="DP3" s="368"/>
      <c r="DQ3" s="368"/>
      <c r="DR3" s="33"/>
      <c r="DS3" s="33">
        <v>1</v>
      </c>
      <c r="DT3" s="34"/>
      <c r="DU3" s="34"/>
      <c r="DV3" s="34"/>
      <c r="DW3" s="34"/>
      <c r="DX3" s="11"/>
      <c r="DY3" s="11"/>
    </row>
    <row r="4" spans="1:171" ht="15" customHeight="1" x14ac:dyDescent="0.25">
      <c r="A4" s="397"/>
      <c r="B4" s="368"/>
      <c r="C4" s="368"/>
      <c r="D4" s="40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1"/>
      <c r="P4" s="391"/>
      <c r="Q4" s="391"/>
      <c r="R4" s="391"/>
      <c r="S4" s="391"/>
      <c r="T4" s="391"/>
      <c r="U4" s="391"/>
      <c r="V4" s="391"/>
      <c r="W4" s="391"/>
      <c r="X4" s="391"/>
      <c r="Y4" s="391"/>
      <c r="Z4" s="369" t="s">
        <v>123</v>
      </c>
      <c r="AA4" s="372" t="s">
        <v>175</v>
      </c>
      <c r="AB4" s="372"/>
      <c r="AC4" s="372"/>
      <c r="AD4" s="372"/>
      <c r="AE4" s="372"/>
      <c r="AF4" s="372"/>
      <c r="AG4" s="372"/>
      <c r="AH4" s="372"/>
      <c r="AI4" s="372"/>
      <c r="AJ4" s="372"/>
      <c r="AK4" s="372"/>
      <c r="AL4" s="369" t="s">
        <v>123</v>
      </c>
      <c r="AM4" s="372" t="s">
        <v>175</v>
      </c>
      <c r="AN4" s="372"/>
      <c r="AO4" s="372"/>
      <c r="AP4" s="372"/>
      <c r="AQ4" s="372"/>
      <c r="AR4" s="372"/>
      <c r="AS4" s="372"/>
      <c r="AT4" s="372"/>
      <c r="AU4" s="372"/>
      <c r="AV4" s="372"/>
      <c r="AW4" s="372"/>
      <c r="AX4" s="369" t="s">
        <v>123</v>
      </c>
      <c r="AY4" s="372" t="s">
        <v>175</v>
      </c>
      <c r="AZ4" s="372"/>
      <c r="BA4" s="372"/>
      <c r="BB4" s="372"/>
      <c r="BC4" s="372"/>
      <c r="BD4" s="372"/>
      <c r="BE4" s="372"/>
      <c r="BF4" s="372"/>
      <c r="BG4" s="372"/>
      <c r="BH4" s="372"/>
      <c r="BI4" s="372"/>
      <c r="BJ4" s="369" t="s">
        <v>123</v>
      </c>
      <c r="BK4" s="372" t="s">
        <v>175</v>
      </c>
      <c r="BL4" s="372"/>
      <c r="BM4" s="372"/>
      <c r="BN4" s="372"/>
      <c r="BO4" s="372"/>
      <c r="BP4" s="372"/>
      <c r="BQ4" s="372"/>
      <c r="BR4" s="372"/>
      <c r="BS4" s="372"/>
      <c r="BT4" s="372"/>
      <c r="BU4" s="372"/>
      <c r="BV4" s="369" t="s">
        <v>123</v>
      </c>
      <c r="BW4" s="372" t="s">
        <v>175</v>
      </c>
      <c r="BX4" s="372"/>
      <c r="BY4" s="372"/>
      <c r="BZ4" s="372"/>
      <c r="CA4" s="372"/>
      <c r="CB4" s="372"/>
      <c r="CC4" s="372"/>
      <c r="CD4" s="372"/>
      <c r="CE4" s="372"/>
      <c r="CF4" s="372"/>
      <c r="CG4" s="372"/>
      <c r="CH4" s="369" t="s">
        <v>123</v>
      </c>
      <c r="CI4" s="372" t="s">
        <v>175</v>
      </c>
      <c r="CJ4" s="372"/>
      <c r="CK4" s="372"/>
      <c r="CL4" s="372"/>
      <c r="CM4" s="372"/>
      <c r="CN4" s="372"/>
      <c r="CO4" s="372"/>
      <c r="CP4" s="372"/>
      <c r="CQ4" s="372"/>
      <c r="CR4" s="372"/>
      <c r="CS4" s="372"/>
      <c r="CT4" s="369" t="s">
        <v>123</v>
      </c>
      <c r="CU4" s="372" t="s">
        <v>175</v>
      </c>
      <c r="CV4" s="372"/>
      <c r="CW4" s="372"/>
      <c r="CX4" s="372"/>
      <c r="CY4" s="372"/>
      <c r="CZ4" s="372"/>
      <c r="DA4" s="372"/>
      <c r="DB4" s="372"/>
      <c r="DC4" s="372"/>
      <c r="DD4" s="372"/>
      <c r="DE4" s="372"/>
      <c r="DF4" s="369" t="s">
        <v>123</v>
      </c>
      <c r="DG4" s="401" t="s">
        <v>175</v>
      </c>
      <c r="DH4" s="401"/>
      <c r="DI4" s="401"/>
      <c r="DJ4" s="401"/>
      <c r="DK4" s="401"/>
      <c r="DL4" s="401"/>
      <c r="DM4" s="401"/>
      <c r="DN4" s="401"/>
      <c r="DO4" s="401"/>
      <c r="DP4" s="401"/>
      <c r="DQ4" s="402"/>
      <c r="DR4" s="33"/>
      <c r="DS4" s="33">
        <v>1</v>
      </c>
      <c r="DT4" s="34"/>
      <c r="DU4" s="34"/>
      <c r="DV4" s="34"/>
      <c r="DW4" s="34"/>
      <c r="DX4" s="11"/>
      <c r="DY4" s="11"/>
    </row>
    <row r="5" spans="1:171" ht="15" customHeight="1" x14ac:dyDescent="0.25">
      <c r="A5" s="397"/>
      <c r="B5" s="368"/>
      <c r="C5" s="368"/>
      <c r="D5" s="40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1"/>
      <c r="P5" s="391"/>
      <c r="Q5" s="391"/>
      <c r="R5" s="391"/>
      <c r="S5" s="391"/>
      <c r="T5" s="391"/>
      <c r="U5" s="391"/>
      <c r="V5" s="391"/>
      <c r="W5" s="391"/>
      <c r="X5" s="391"/>
      <c r="Y5" s="391"/>
      <c r="Z5" s="370"/>
      <c r="AA5" s="364" t="s">
        <v>235</v>
      </c>
      <c r="AB5" s="373" t="s">
        <v>175</v>
      </c>
      <c r="AC5" s="373"/>
      <c r="AD5" s="373"/>
      <c r="AE5" s="373"/>
      <c r="AF5" s="373"/>
      <c r="AG5" s="373"/>
      <c r="AH5" s="364" t="s">
        <v>177</v>
      </c>
      <c r="AI5" s="364" t="s">
        <v>194</v>
      </c>
      <c r="AJ5" s="365" t="s">
        <v>140</v>
      </c>
      <c r="AK5" s="364" t="s">
        <v>139</v>
      </c>
      <c r="AL5" s="370"/>
      <c r="AM5" s="364" t="s">
        <v>235</v>
      </c>
      <c r="AN5" s="373" t="s">
        <v>175</v>
      </c>
      <c r="AO5" s="373"/>
      <c r="AP5" s="373"/>
      <c r="AQ5" s="373"/>
      <c r="AR5" s="373"/>
      <c r="AS5" s="373"/>
      <c r="AT5" s="364" t="s">
        <v>177</v>
      </c>
      <c r="AU5" s="364" t="s">
        <v>194</v>
      </c>
      <c r="AV5" s="365" t="s">
        <v>140</v>
      </c>
      <c r="AW5" s="364" t="s">
        <v>139</v>
      </c>
      <c r="AX5" s="370"/>
      <c r="AY5" s="364" t="s">
        <v>235</v>
      </c>
      <c r="AZ5" s="373" t="s">
        <v>175</v>
      </c>
      <c r="BA5" s="373"/>
      <c r="BB5" s="373"/>
      <c r="BC5" s="373"/>
      <c r="BD5" s="373"/>
      <c r="BE5" s="373"/>
      <c r="BF5" s="364" t="s">
        <v>177</v>
      </c>
      <c r="BG5" s="364" t="s">
        <v>194</v>
      </c>
      <c r="BH5" s="365" t="s">
        <v>140</v>
      </c>
      <c r="BI5" s="364" t="s">
        <v>139</v>
      </c>
      <c r="BJ5" s="370"/>
      <c r="BK5" s="364" t="s">
        <v>235</v>
      </c>
      <c r="BL5" s="373" t="s">
        <v>175</v>
      </c>
      <c r="BM5" s="373"/>
      <c r="BN5" s="373"/>
      <c r="BO5" s="373"/>
      <c r="BP5" s="373"/>
      <c r="BQ5" s="373"/>
      <c r="BR5" s="364" t="s">
        <v>177</v>
      </c>
      <c r="BS5" s="364" t="s">
        <v>194</v>
      </c>
      <c r="BT5" s="365" t="s">
        <v>140</v>
      </c>
      <c r="BU5" s="364" t="s">
        <v>139</v>
      </c>
      <c r="BV5" s="370"/>
      <c r="BW5" s="387" t="s">
        <v>211</v>
      </c>
      <c r="BX5" s="373" t="s">
        <v>175</v>
      </c>
      <c r="BY5" s="373"/>
      <c r="BZ5" s="373"/>
      <c r="CA5" s="373"/>
      <c r="CB5" s="373"/>
      <c r="CC5" s="373"/>
      <c r="CD5" s="364" t="s">
        <v>177</v>
      </c>
      <c r="CE5" s="364" t="s">
        <v>194</v>
      </c>
      <c r="CF5" s="388" t="s">
        <v>140</v>
      </c>
      <c r="CG5" s="364" t="s">
        <v>139</v>
      </c>
      <c r="CH5" s="370"/>
      <c r="CI5" s="387" t="s">
        <v>211</v>
      </c>
      <c r="CJ5" s="373" t="s">
        <v>175</v>
      </c>
      <c r="CK5" s="373"/>
      <c r="CL5" s="373"/>
      <c r="CM5" s="373"/>
      <c r="CN5" s="373"/>
      <c r="CO5" s="373"/>
      <c r="CP5" s="387" t="s">
        <v>177</v>
      </c>
      <c r="CQ5" s="387" t="s">
        <v>194</v>
      </c>
      <c r="CR5" s="388" t="s">
        <v>140</v>
      </c>
      <c r="CS5" s="387" t="s">
        <v>139</v>
      </c>
      <c r="CT5" s="370"/>
      <c r="CU5" s="387" t="s">
        <v>211</v>
      </c>
      <c r="CV5" s="373" t="s">
        <v>175</v>
      </c>
      <c r="CW5" s="373"/>
      <c r="CX5" s="373"/>
      <c r="CY5" s="373"/>
      <c r="CZ5" s="373"/>
      <c r="DA5" s="373"/>
      <c r="DB5" s="387" t="s">
        <v>177</v>
      </c>
      <c r="DC5" s="387" t="s">
        <v>194</v>
      </c>
      <c r="DD5" s="388" t="s">
        <v>140</v>
      </c>
      <c r="DE5" s="387" t="s">
        <v>139</v>
      </c>
      <c r="DF5" s="370"/>
      <c r="DG5" s="387" t="s">
        <v>211</v>
      </c>
      <c r="DH5" s="373" t="s">
        <v>175</v>
      </c>
      <c r="DI5" s="373"/>
      <c r="DJ5" s="373"/>
      <c r="DK5" s="373"/>
      <c r="DL5" s="373"/>
      <c r="DM5" s="373"/>
      <c r="DN5" s="387" t="s">
        <v>177</v>
      </c>
      <c r="DO5" s="387" t="s">
        <v>194</v>
      </c>
      <c r="DP5" s="387" t="s">
        <v>140</v>
      </c>
      <c r="DQ5" s="387" t="s">
        <v>139</v>
      </c>
      <c r="DR5" s="33"/>
      <c r="DS5" s="33">
        <v>1</v>
      </c>
      <c r="DT5" s="34"/>
      <c r="DU5" s="34"/>
      <c r="DV5" s="34"/>
      <c r="DW5" s="34"/>
      <c r="DX5" s="11"/>
      <c r="DY5" s="11"/>
    </row>
    <row r="6" spans="1:171" ht="32.25" customHeight="1" x14ac:dyDescent="0.25">
      <c r="A6" s="398"/>
      <c r="B6" s="368"/>
      <c r="C6" s="368"/>
      <c r="D6" s="405"/>
      <c r="E6" s="395"/>
      <c r="F6" s="395"/>
      <c r="G6" s="395"/>
      <c r="H6" s="395"/>
      <c r="I6" s="395"/>
      <c r="J6" s="395"/>
      <c r="K6" s="395"/>
      <c r="L6" s="395"/>
      <c r="M6" s="395"/>
      <c r="N6" s="395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71"/>
      <c r="AA6" s="364"/>
      <c r="AB6" s="35" t="s">
        <v>182</v>
      </c>
      <c r="AC6" s="35" t="s">
        <v>183</v>
      </c>
      <c r="AD6" s="35" t="s">
        <v>184</v>
      </c>
      <c r="AE6" s="35" t="s">
        <v>185</v>
      </c>
      <c r="AF6" s="35" t="s">
        <v>209</v>
      </c>
      <c r="AG6" s="35" t="s">
        <v>210</v>
      </c>
      <c r="AH6" s="364"/>
      <c r="AI6" s="364"/>
      <c r="AJ6" s="366"/>
      <c r="AK6" s="364"/>
      <c r="AL6" s="371"/>
      <c r="AM6" s="364"/>
      <c r="AN6" s="35" t="s">
        <v>182</v>
      </c>
      <c r="AO6" s="35" t="s">
        <v>183</v>
      </c>
      <c r="AP6" s="35" t="s">
        <v>184</v>
      </c>
      <c r="AQ6" s="35" t="s">
        <v>185</v>
      </c>
      <c r="AR6" s="35" t="s">
        <v>209</v>
      </c>
      <c r="AS6" s="35" t="s">
        <v>210</v>
      </c>
      <c r="AT6" s="364"/>
      <c r="AU6" s="364"/>
      <c r="AV6" s="366"/>
      <c r="AW6" s="364"/>
      <c r="AX6" s="371"/>
      <c r="AY6" s="364"/>
      <c r="AZ6" s="35" t="s">
        <v>182</v>
      </c>
      <c r="BA6" s="35" t="s">
        <v>183</v>
      </c>
      <c r="BB6" s="35" t="s">
        <v>184</v>
      </c>
      <c r="BC6" s="35" t="s">
        <v>185</v>
      </c>
      <c r="BD6" s="35" t="s">
        <v>209</v>
      </c>
      <c r="BE6" s="35" t="s">
        <v>210</v>
      </c>
      <c r="BF6" s="364"/>
      <c r="BG6" s="364"/>
      <c r="BH6" s="366"/>
      <c r="BI6" s="364"/>
      <c r="BJ6" s="371"/>
      <c r="BK6" s="364"/>
      <c r="BL6" s="35" t="s">
        <v>182</v>
      </c>
      <c r="BM6" s="35" t="s">
        <v>183</v>
      </c>
      <c r="BN6" s="35" t="s">
        <v>184</v>
      </c>
      <c r="BO6" s="35" t="s">
        <v>185</v>
      </c>
      <c r="BP6" s="35" t="s">
        <v>209</v>
      </c>
      <c r="BQ6" s="35" t="s">
        <v>210</v>
      </c>
      <c r="BR6" s="364"/>
      <c r="BS6" s="364"/>
      <c r="BT6" s="366"/>
      <c r="BU6" s="364"/>
      <c r="BV6" s="371"/>
      <c r="BW6" s="387"/>
      <c r="BX6" s="35" t="s">
        <v>195</v>
      </c>
      <c r="BY6" s="46" t="s">
        <v>183</v>
      </c>
      <c r="BZ6" s="46" t="s">
        <v>184</v>
      </c>
      <c r="CA6" s="46" t="s">
        <v>185</v>
      </c>
      <c r="CB6" s="46" t="s">
        <v>209</v>
      </c>
      <c r="CC6" s="46" t="s">
        <v>210</v>
      </c>
      <c r="CD6" s="364"/>
      <c r="CE6" s="364"/>
      <c r="CF6" s="389"/>
      <c r="CG6" s="364"/>
      <c r="CH6" s="371"/>
      <c r="CI6" s="387"/>
      <c r="CJ6" s="35" t="s">
        <v>182</v>
      </c>
      <c r="CK6" s="46" t="s">
        <v>183</v>
      </c>
      <c r="CL6" s="46" t="s">
        <v>184</v>
      </c>
      <c r="CM6" s="46" t="s">
        <v>185</v>
      </c>
      <c r="CN6" s="46" t="s">
        <v>209</v>
      </c>
      <c r="CO6" s="46" t="s">
        <v>210</v>
      </c>
      <c r="CP6" s="387"/>
      <c r="CQ6" s="387"/>
      <c r="CR6" s="389"/>
      <c r="CS6" s="387"/>
      <c r="CT6" s="371"/>
      <c r="CU6" s="387"/>
      <c r="CV6" s="35" t="s">
        <v>195</v>
      </c>
      <c r="CW6" s="46" t="s">
        <v>183</v>
      </c>
      <c r="CX6" s="46" t="s">
        <v>184</v>
      </c>
      <c r="CY6" s="46" t="s">
        <v>185</v>
      </c>
      <c r="CZ6" s="46" t="s">
        <v>209</v>
      </c>
      <c r="DA6" s="46" t="s">
        <v>210</v>
      </c>
      <c r="DB6" s="387"/>
      <c r="DC6" s="387"/>
      <c r="DD6" s="389"/>
      <c r="DE6" s="387"/>
      <c r="DF6" s="371"/>
      <c r="DG6" s="387"/>
      <c r="DH6" s="35" t="s">
        <v>195</v>
      </c>
      <c r="DI6" s="46" t="s">
        <v>183</v>
      </c>
      <c r="DJ6" s="46" t="s">
        <v>184</v>
      </c>
      <c r="DK6" s="46" t="s">
        <v>185</v>
      </c>
      <c r="DL6" s="46" t="s">
        <v>209</v>
      </c>
      <c r="DM6" s="46" t="s">
        <v>210</v>
      </c>
      <c r="DN6" s="387"/>
      <c r="DO6" s="387"/>
      <c r="DP6" s="387"/>
      <c r="DQ6" s="387"/>
      <c r="DR6" s="33"/>
      <c r="DS6" s="33">
        <v>1</v>
      </c>
      <c r="DT6" s="34"/>
      <c r="DU6" s="34"/>
      <c r="DV6" s="34"/>
      <c r="DW6" s="34"/>
      <c r="DX6" s="11"/>
      <c r="DY6" s="11"/>
    </row>
    <row r="7" spans="1:171" x14ac:dyDescent="0.25">
      <c r="A7" s="31"/>
      <c r="B7" s="30"/>
      <c r="C7" s="30"/>
      <c r="D7" s="60"/>
      <c r="E7" s="60"/>
      <c r="F7" s="60"/>
      <c r="G7" s="30"/>
      <c r="H7" s="30"/>
      <c r="I7" s="30"/>
      <c r="J7" s="30"/>
      <c r="K7" s="31"/>
      <c r="L7" s="32"/>
      <c r="M7" s="95">
        <f>M8/L8*100</f>
        <v>60.027100271002709</v>
      </c>
      <c r="N7" s="95">
        <f>N8/L8*100</f>
        <v>39.972899728997291</v>
      </c>
      <c r="O7" s="96"/>
      <c r="P7" s="96"/>
      <c r="Q7" s="96"/>
      <c r="R7" s="96"/>
      <c r="S7" s="96"/>
      <c r="T7" s="96"/>
      <c r="U7" s="96"/>
      <c r="V7" s="96"/>
      <c r="W7" s="96"/>
      <c r="X7" s="97"/>
      <c r="Y7" s="76"/>
      <c r="Z7" s="50">
        <v>17</v>
      </c>
      <c r="AA7" s="48"/>
      <c r="AB7" s="52"/>
      <c r="AC7" s="52"/>
      <c r="AD7" s="52"/>
      <c r="AE7" s="52"/>
      <c r="AF7" s="52"/>
      <c r="AG7" s="52"/>
      <c r="AH7" s="48"/>
      <c r="AI7" s="48"/>
      <c r="AJ7" s="48"/>
      <c r="AK7" s="48"/>
      <c r="AL7" s="50">
        <v>24</v>
      </c>
      <c r="AM7" s="48"/>
      <c r="AN7" s="52"/>
      <c r="AO7" s="52"/>
      <c r="AP7" s="52"/>
      <c r="AQ7" s="52"/>
      <c r="AR7" s="52"/>
      <c r="AS7" s="52"/>
      <c r="AT7" s="48"/>
      <c r="AU7" s="48"/>
      <c r="AV7" s="48"/>
      <c r="AW7" s="48"/>
      <c r="AX7" s="50">
        <v>17</v>
      </c>
      <c r="AY7" s="48"/>
      <c r="AZ7" s="52"/>
      <c r="BA7" s="52"/>
      <c r="BB7" s="52"/>
      <c r="BC7" s="52"/>
      <c r="BD7" s="52"/>
      <c r="BE7" s="52"/>
      <c r="BF7" s="48"/>
      <c r="BG7" s="48"/>
      <c r="BH7" s="48"/>
      <c r="BI7" s="48"/>
      <c r="BJ7" s="50">
        <v>24</v>
      </c>
      <c r="BK7" s="48"/>
      <c r="BL7" s="52"/>
      <c r="BM7" s="52"/>
      <c r="BN7" s="52"/>
      <c r="BO7" s="52"/>
      <c r="BP7" s="52"/>
      <c r="BQ7" s="52"/>
      <c r="BR7" s="48"/>
      <c r="BS7" s="48"/>
      <c r="BT7" s="48"/>
      <c r="BU7" s="48"/>
      <c r="BV7" s="50">
        <v>17</v>
      </c>
      <c r="BW7" s="48"/>
      <c r="BX7" s="52"/>
      <c r="BY7" s="52"/>
      <c r="BZ7" s="52"/>
      <c r="CA7" s="52"/>
      <c r="CB7" s="52"/>
      <c r="CC7" s="52"/>
      <c r="CD7" s="48"/>
      <c r="CE7" s="48"/>
      <c r="CF7" s="48"/>
      <c r="CG7" s="48"/>
      <c r="CH7" s="50">
        <v>25</v>
      </c>
      <c r="CI7" s="48"/>
      <c r="CJ7" s="52"/>
      <c r="CK7" s="52"/>
      <c r="CL7" s="52"/>
      <c r="CM7" s="52"/>
      <c r="CN7" s="52"/>
      <c r="CO7" s="52"/>
      <c r="CP7" s="48"/>
      <c r="CQ7" s="48"/>
      <c r="CR7" s="48"/>
      <c r="CS7" s="48"/>
      <c r="CT7" s="50">
        <v>17</v>
      </c>
      <c r="CU7" s="48"/>
      <c r="CV7" s="52"/>
      <c r="CW7" s="52"/>
      <c r="CX7" s="52"/>
      <c r="CY7" s="52"/>
      <c r="CZ7" s="52"/>
      <c r="DA7" s="52"/>
      <c r="DB7" s="48"/>
      <c r="DC7" s="48"/>
      <c r="DD7" s="48"/>
      <c r="DE7" s="48"/>
      <c r="DF7" s="50">
        <v>24</v>
      </c>
      <c r="DG7" s="76"/>
      <c r="DH7" s="35"/>
      <c r="DI7" s="52"/>
      <c r="DJ7" s="35"/>
      <c r="DK7" s="35"/>
      <c r="DL7" s="35"/>
      <c r="DM7" s="35"/>
      <c r="DN7" s="77"/>
      <c r="DO7" s="78"/>
      <c r="DP7" s="78"/>
      <c r="DQ7" s="37"/>
      <c r="DR7" s="33"/>
      <c r="DS7" s="33">
        <v>1</v>
      </c>
      <c r="DT7" s="34"/>
      <c r="DU7" s="34"/>
      <c r="DV7" s="34"/>
      <c r="DW7" s="34"/>
      <c r="DX7" s="11"/>
      <c r="DY7" s="11"/>
    </row>
    <row r="8" spans="1:171" s="21" customFormat="1" x14ac:dyDescent="0.25">
      <c r="A8" s="59" t="s">
        <v>246</v>
      </c>
      <c r="B8" s="81" t="s">
        <v>160</v>
      </c>
      <c r="C8" s="47"/>
      <c r="D8" s="99"/>
      <c r="E8" s="99"/>
      <c r="F8" s="45"/>
      <c r="G8" s="41"/>
      <c r="H8" s="41"/>
      <c r="I8" s="41"/>
      <c r="J8" s="41"/>
      <c r="K8" s="44"/>
      <c r="L8" s="50">
        <f>L9+L23</f>
        <v>1476</v>
      </c>
      <c r="M8" s="50">
        <f>M9+M23</f>
        <v>886</v>
      </c>
      <c r="N8" s="50">
        <f>N9+N23</f>
        <v>590</v>
      </c>
      <c r="O8" s="50">
        <f>O9+O23</f>
        <v>1372</v>
      </c>
      <c r="P8" s="50">
        <f t="shared" ref="P8:Y8" si="0">P9+P23</f>
        <v>0</v>
      </c>
      <c r="Q8" s="50">
        <f t="shared" si="0"/>
        <v>754</v>
      </c>
      <c r="R8" s="50">
        <f t="shared" si="0"/>
        <v>534</v>
      </c>
      <c r="S8" s="50">
        <f t="shared" si="0"/>
        <v>34</v>
      </c>
      <c r="T8" s="50">
        <f t="shared" si="0"/>
        <v>0</v>
      </c>
      <c r="U8" s="50">
        <f t="shared" si="0"/>
        <v>6</v>
      </c>
      <c r="V8" s="50">
        <f t="shared" si="0"/>
        <v>86</v>
      </c>
      <c r="W8" s="50">
        <f t="shared" si="0"/>
        <v>0</v>
      </c>
      <c r="X8" s="50">
        <f t="shared" si="0"/>
        <v>0</v>
      </c>
      <c r="Y8" s="50">
        <f t="shared" si="0"/>
        <v>18</v>
      </c>
      <c r="Z8" s="50">
        <f>Z9+Z23</f>
        <v>612</v>
      </c>
      <c r="AA8" s="50">
        <f t="shared" ref="AA8" si="1">AA9+AA23</f>
        <v>596</v>
      </c>
      <c r="AB8" s="50">
        <f t="shared" ref="AB8" si="2">AB9+AB23</f>
        <v>0</v>
      </c>
      <c r="AC8" s="50">
        <f t="shared" ref="AC8" si="3">AC9+AC23</f>
        <v>360</v>
      </c>
      <c r="AD8" s="50">
        <f t="shared" ref="AD8" si="4">AD9+AD23</f>
        <v>222</v>
      </c>
      <c r="AE8" s="50">
        <f t="shared" ref="AE8" si="5">AE9+AE23</f>
        <v>14</v>
      </c>
      <c r="AF8" s="50">
        <f t="shared" ref="AF8" si="6">AF9+AF23</f>
        <v>0</v>
      </c>
      <c r="AG8" s="50">
        <f t="shared" ref="AG8" si="7">AG9+AG23</f>
        <v>0</v>
      </c>
      <c r="AH8" s="50">
        <f t="shared" ref="AH8" si="8">AH9+AH23</f>
        <v>16</v>
      </c>
      <c r="AI8" s="50">
        <f t="shared" ref="AI8" si="9">AI9+AI23</f>
        <v>0</v>
      </c>
      <c r="AJ8" s="50">
        <f t="shared" ref="AJ8" si="10">AJ9+AJ23</f>
        <v>0</v>
      </c>
      <c r="AK8" s="50">
        <f t="shared" ref="AK8" si="11">AK9+AK23</f>
        <v>0</v>
      </c>
      <c r="AL8" s="50">
        <f t="shared" ref="AL8:BV8" si="12">AL9+AL23</f>
        <v>864</v>
      </c>
      <c r="AM8" s="50">
        <f>AM9+AM23</f>
        <v>776</v>
      </c>
      <c r="AN8" s="50">
        <f t="shared" si="12"/>
        <v>0</v>
      </c>
      <c r="AO8" s="50">
        <f t="shared" si="12"/>
        <v>438</v>
      </c>
      <c r="AP8" s="50">
        <f t="shared" si="12"/>
        <v>312</v>
      </c>
      <c r="AQ8" s="50">
        <f t="shared" si="12"/>
        <v>20</v>
      </c>
      <c r="AR8" s="50">
        <f t="shared" si="12"/>
        <v>0</v>
      </c>
      <c r="AS8" s="50">
        <f t="shared" si="12"/>
        <v>6</v>
      </c>
      <c r="AT8" s="50">
        <f t="shared" si="12"/>
        <v>70</v>
      </c>
      <c r="AU8" s="50">
        <f t="shared" si="12"/>
        <v>0</v>
      </c>
      <c r="AV8" s="50">
        <f t="shared" si="12"/>
        <v>0</v>
      </c>
      <c r="AW8" s="50">
        <f t="shared" si="12"/>
        <v>18</v>
      </c>
      <c r="AX8" s="50">
        <f t="shared" si="12"/>
        <v>0</v>
      </c>
      <c r="AY8" s="50">
        <f t="shared" si="12"/>
        <v>0</v>
      </c>
      <c r="AZ8" s="50">
        <f t="shared" si="12"/>
        <v>0</v>
      </c>
      <c r="BA8" s="50">
        <f t="shared" si="12"/>
        <v>0</v>
      </c>
      <c r="BB8" s="50">
        <f t="shared" si="12"/>
        <v>0</v>
      </c>
      <c r="BC8" s="50">
        <f t="shared" si="12"/>
        <v>0</v>
      </c>
      <c r="BD8" s="50">
        <f t="shared" si="12"/>
        <v>0</v>
      </c>
      <c r="BE8" s="50">
        <f t="shared" si="12"/>
        <v>0</v>
      </c>
      <c r="BF8" s="50">
        <f t="shared" si="12"/>
        <v>0</v>
      </c>
      <c r="BG8" s="50">
        <f t="shared" si="12"/>
        <v>0</v>
      </c>
      <c r="BH8" s="50">
        <f t="shared" si="12"/>
        <v>0</v>
      </c>
      <c r="BI8" s="50">
        <f t="shared" si="12"/>
        <v>0</v>
      </c>
      <c r="BJ8" s="50">
        <f t="shared" si="12"/>
        <v>0</v>
      </c>
      <c r="BK8" s="50">
        <f t="shared" si="12"/>
        <v>0</v>
      </c>
      <c r="BL8" s="50">
        <f t="shared" si="12"/>
        <v>0</v>
      </c>
      <c r="BM8" s="50">
        <f t="shared" si="12"/>
        <v>0</v>
      </c>
      <c r="BN8" s="50">
        <f t="shared" si="12"/>
        <v>0</v>
      </c>
      <c r="BO8" s="50">
        <f t="shared" si="12"/>
        <v>0</v>
      </c>
      <c r="BP8" s="50">
        <f t="shared" si="12"/>
        <v>0</v>
      </c>
      <c r="BQ8" s="50">
        <f t="shared" si="12"/>
        <v>0</v>
      </c>
      <c r="BR8" s="50">
        <f t="shared" si="12"/>
        <v>0</v>
      </c>
      <c r="BS8" s="50">
        <f t="shared" si="12"/>
        <v>0</v>
      </c>
      <c r="BT8" s="50">
        <f t="shared" si="12"/>
        <v>0</v>
      </c>
      <c r="BU8" s="50">
        <f t="shared" si="12"/>
        <v>0</v>
      </c>
      <c r="BV8" s="50">
        <f t="shared" si="12"/>
        <v>0</v>
      </c>
      <c r="BW8" s="50">
        <f t="shared" ref="BW8:DQ8" si="13">SUM(BW9:BW25)</f>
        <v>0</v>
      </c>
      <c r="BX8" s="50">
        <f t="shared" si="13"/>
        <v>0</v>
      </c>
      <c r="BY8" s="50">
        <f t="shared" si="13"/>
        <v>0</v>
      </c>
      <c r="BZ8" s="50">
        <f t="shared" si="13"/>
        <v>0</v>
      </c>
      <c r="CA8" s="50">
        <f t="shared" si="13"/>
        <v>0</v>
      </c>
      <c r="CB8" s="50">
        <f t="shared" si="13"/>
        <v>0</v>
      </c>
      <c r="CC8" s="50">
        <f t="shared" si="13"/>
        <v>0</v>
      </c>
      <c r="CD8" s="50">
        <f t="shared" si="13"/>
        <v>0</v>
      </c>
      <c r="CE8" s="50">
        <f t="shared" si="13"/>
        <v>0</v>
      </c>
      <c r="CF8" s="50">
        <f t="shared" si="13"/>
        <v>0</v>
      </c>
      <c r="CG8" s="50">
        <f t="shared" si="13"/>
        <v>0</v>
      </c>
      <c r="CH8" s="50">
        <f t="shared" si="13"/>
        <v>0</v>
      </c>
      <c r="CI8" s="50">
        <f t="shared" si="13"/>
        <v>0</v>
      </c>
      <c r="CJ8" s="50">
        <f t="shared" si="13"/>
        <v>0</v>
      </c>
      <c r="CK8" s="50">
        <f t="shared" si="13"/>
        <v>0</v>
      </c>
      <c r="CL8" s="50">
        <f t="shared" si="13"/>
        <v>0</v>
      </c>
      <c r="CM8" s="50">
        <f t="shared" si="13"/>
        <v>0</v>
      </c>
      <c r="CN8" s="50">
        <f t="shared" si="13"/>
        <v>0</v>
      </c>
      <c r="CO8" s="50">
        <f t="shared" si="13"/>
        <v>0</v>
      </c>
      <c r="CP8" s="50">
        <f t="shared" si="13"/>
        <v>0</v>
      </c>
      <c r="CQ8" s="50">
        <f t="shared" si="13"/>
        <v>0</v>
      </c>
      <c r="CR8" s="50">
        <f t="shared" si="13"/>
        <v>0</v>
      </c>
      <c r="CS8" s="50">
        <f t="shared" si="13"/>
        <v>0</v>
      </c>
      <c r="CT8" s="50">
        <f t="shared" si="13"/>
        <v>0</v>
      </c>
      <c r="CU8" s="50">
        <f t="shared" si="13"/>
        <v>0</v>
      </c>
      <c r="CV8" s="50">
        <f t="shared" si="13"/>
        <v>0</v>
      </c>
      <c r="CW8" s="50">
        <f t="shared" si="13"/>
        <v>0</v>
      </c>
      <c r="CX8" s="50">
        <f t="shared" si="13"/>
        <v>0</v>
      </c>
      <c r="CY8" s="50">
        <f t="shared" si="13"/>
        <v>0</v>
      </c>
      <c r="CZ8" s="50">
        <f t="shared" si="13"/>
        <v>0</v>
      </c>
      <c r="DA8" s="50">
        <f t="shared" si="13"/>
        <v>0</v>
      </c>
      <c r="DB8" s="50">
        <f t="shared" si="13"/>
        <v>0</v>
      </c>
      <c r="DC8" s="50">
        <f t="shared" si="13"/>
        <v>0</v>
      </c>
      <c r="DD8" s="50">
        <f t="shared" si="13"/>
        <v>0</v>
      </c>
      <c r="DE8" s="50">
        <f t="shared" si="13"/>
        <v>0</v>
      </c>
      <c r="DF8" s="50">
        <f t="shared" si="13"/>
        <v>0</v>
      </c>
      <c r="DG8" s="50">
        <f t="shared" si="13"/>
        <v>0</v>
      </c>
      <c r="DH8" s="50">
        <f t="shared" si="13"/>
        <v>0</v>
      </c>
      <c r="DI8" s="50">
        <f t="shared" si="13"/>
        <v>0</v>
      </c>
      <c r="DJ8" s="50">
        <f t="shared" si="13"/>
        <v>0</v>
      </c>
      <c r="DK8" s="50">
        <f t="shared" si="13"/>
        <v>0</v>
      </c>
      <c r="DL8" s="50">
        <f t="shared" si="13"/>
        <v>0</v>
      </c>
      <c r="DM8" s="50">
        <f t="shared" si="13"/>
        <v>0</v>
      </c>
      <c r="DN8" s="50">
        <f t="shared" si="13"/>
        <v>0</v>
      </c>
      <c r="DO8" s="50">
        <f t="shared" si="13"/>
        <v>0</v>
      </c>
      <c r="DP8" s="50">
        <f t="shared" si="13"/>
        <v>0</v>
      </c>
      <c r="DQ8" s="50">
        <f t="shared" si="13"/>
        <v>0</v>
      </c>
      <c r="DR8" s="33"/>
      <c r="DS8" s="33">
        <v>1</v>
      </c>
      <c r="DT8" s="71"/>
      <c r="DU8" s="71"/>
      <c r="DV8" s="71"/>
      <c r="DW8" s="71"/>
      <c r="DX8" s="72"/>
      <c r="DY8" s="72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</row>
    <row r="9" spans="1:171" ht="13.5" customHeight="1" x14ac:dyDescent="0.25">
      <c r="A9" s="85" t="s">
        <v>247</v>
      </c>
      <c r="B9" s="79" t="s">
        <v>245</v>
      </c>
      <c r="C9" s="86"/>
      <c r="D9" s="100"/>
      <c r="E9" s="100"/>
      <c r="F9" s="87"/>
      <c r="G9" s="88"/>
      <c r="H9" s="88"/>
      <c r="I9" s="88"/>
      <c r="J9" s="88"/>
      <c r="K9" s="89"/>
      <c r="L9" s="56">
        <f>SUM(L10:L22)</f>
        <v>1394</v>
      </c>
      <c r="M9" s="56">
        <f>SUM(M10:M22)</f>
        <v>886</v>
      </c>
      <c r="N9" s="56">
        <f>SUM(N10:N22)</f>
        <v>508</v>
      </c>
      <c r="O9" s="56">
        <f t="shared" ref="O9:Y9" si="14">SUM(O10:O22)</f>
        <v>1328</v>
      </c>
      <c r="P9" s="56">
        <f t="shared" si="14"/>
        <v>0</v>
      </c>
      <c r="Q9" s="56">
        <f t="shared" si="14"/>
        <v>754</v>
      </c>
      <c r="R9" s="56">
        <f t="shared" si="14"/>
        <v>534</v>
      </c>
      <c r="S9" s="56">
        <f t="shared" si="14"/>
        <v>34</v>
      </c>
      <c r="T9" s="56">
        <f t="shared" si="14"/>
        <v>0</v>
      </c>
      <c r="U9" s="56">
        <f t="shared" si="14"/>
        <v>6</v>
      </c>
      <c r="V9" s="56">
        <f t="shared" si="14"/>
        <v>48</v>
      </c>
      <c r="W9" s="56">
        <f t="shared" si="14"/>
        <v>0</v>
      </c>
      <c r="X9" s="56">
        <f t="shared" si="14"/>
        <v>0</v>
      </c>
      <c r="Y9" s="56">
        <f t="shared" si="14"/>
        <v>18</v>
      </c>
      <c r="Z9" s="56">
        <f t="shared" ref="Z9" si="15">SUM(Z10:Z22)</f>
        <v>596</v>
      </c>
      <c r="AA9" s="56">
        <f t="shared" ref="AA9" si="16">SUM(AA10:AA22)</f>
        <v>596</v>
      </c>
      <c r="AB9" s="56">
        <f t="shared" ref="AB9" si="17">SUM(AB10:AB22)</f>
        <v>0</v>
      </c>
      <c r="AC9" s="56">
        <f t="shared" ref="AC9" si="18">SUM(AC10:AC22)</f>
        <v>360</v>
      </c>
      <c r="AD9" s="56">
        <f t="shared" ref="AD9" si="19">SUM(AD10:AD22)</f>
        <v>222</v>
      </c>
      <c r="AE9" s="56">
        <f t="shared" ref="AE9" si="20">SUM(AE10:AE22)</f>
        <v>14</v>
      </c>
      <c r="AF9" s="56">
        <f t="shared" ref="AF9" si="21">SUM(AF10:AF22)</f>
        <v>0</v>
      </c>
      <c r="AG9" s="56">
        <f t="shared" ref="AG9" si="22">SUM(AG10:AG22)</f>
        <v>0</v>
      </c>
      <c r="AH9" s="56">
        <f t="shared" ref="AH9" si="23">SUM(AH10:AH22)</f>
        <v>0</v>
      </c>
      <c r="AI9" s="56">
        <f t="shared" ref="AI9" si="24">SUM(AI10:AI22)</f>
        <v>0</v>
      </c>
      <c r="AJ9" s="56">
        <f t="shared" ref="AJ9" si="25">SUM(AJ10:AJ22)</f>
        <v>0</v>
      </c>
      <c r="AK9" s="56">
        <f t="shared" ref="AK9" si="26">SUM(AK10:AK22)</f>
        <v>0</v>
      </c>
      <c r="AL9" s="56">
        <f t="shared" ref="AL9:CW9" si="27">SUM(AL10:AL22)</f>
        <v>798</v>
      </c>
      <c r="AM9" s="56">
        <f>SUM(AM10:AM22)</f>
        <v>732</v>
      </c>
      <c r="AN9" s="56">
        <f t="shared" si="27"/>
        <v>0</v>
      </c>
      <c r="AO9" s="56">
        <f t="shared" si="27"/>
        <v>394</v>
      </c>
      <c r="AP9" s="56">
        <f t="shared" si="27"/>
        <v>312</v>
      </c>
      <c r="AQ9" s="56">
        <f t="shared" si="27"/>
        <v>20</v>
      </c>
      <c r="AR9" s="56">
        <f t="shared" si="27"/>
        <v>0</v>
      </c>
      <c r="AS9" s="56">
        <f t="shared" si="27"/>
        <v>6</v>
      </c>
      <c r="AT9" s="56">
        <f t="shared" si="27"/>
        <v>48</v>
      </c>
      <c r="AU9" s="56">
        <f t="shared" si="27"/>
        <v>0</v>
      </c>
      <c r="AV9" s="56">
        <f t="shared" si="27"/>
        <v>0</v>
      </c>
      <c r="AW9" s="56">
        <f t="shared" si="27"/>
        <v>18</v>
      </c>
      <c r="AX9" s="56">
        <f t="shared" si="27"/>
        <v>0</v>
      </c>
      <c r="AY9" s="56">
        <f t="shared" si="27"/>
        <v>0</v>
      </c>
      <c r="AZ9" s="56">
        <f t="shared" si="27"/>
        <v>0</v>
      </c>
      <c r="BA9" s="56">
        <f t="shared" si="27"/>
        <v>0</v>
      </c>
      <c r="BB9" s="56">
        <f t="shared" si="27"/>
        <v>0</v>
      </c>
      <c r="BC9" s="56">
        <f t="shared" si="27"/>
        <v>0</v>
      </c>
      <c r="BD9" s="56">
        <f t="shared" si="27"/>
        <v>0</v>
      </c>
      <c r="BE9" s="56">
        <f t="shared" si="27"/>
        <v>0</v>
      </c>
      <c r="BF9" s="56">
        <f t="shared" si="27"/>
        <v>0</v>
      </c>
      <c r="BG9" s="56">
        <f t="shared" si="27"/>
        <v>0</v>
      </c>
      <c r="BH9" s="56">
        <f t="shared" si="27"/>
        <v>0</v>
      </c>
      <c r="BI9" s="56">
        <f t="shared" si="27"/>
        <v>0</v>
      </c>
      <c r="BJ9" s="56">
        <f t="shared" si="27"/>
        <v>0</v>
      </c>
      <c r="BK9" s="56">
        <f t="shared" si="27"/>
        <v>0</v>
      </c>
      <c r="BL9" s="56">
        <f t="shared" si="27"/>
        <v>0</v>
      </c>
      <c r="BM9" s="56">
        <f t="shared" si="27"/>
        <v>0</v>
      </c>
      <c r="BN9" s="56">
        <f t="shared" si="27"/>
        <v>0</v>
      </c>
      <c r="BO9" s="56">
        <f t="shared" si="27"/>
        <v>0</v>
      </c>
      <c r="BP9" s="56">
        <f t="shared" si="27"/>
        <v>0</v>
      </c>
      <c r="BQ9" s="56">
        <f t="shared" si="27"/>
        <v>0</v>
      </c>
      <c r="BR9" s="56">
        <f t="shared" si="27"/>
        <v>0</v>
      </c>
      <c r="BS9" s="56">
        <f t="shared" si="27"/>
        <v>0</v>
      </c>
      <c r="BT9" s="56">
        <f t="shared" si="27"/>
        <v>0</v>
      </c>
      <c r="BU9" s="56">
        <f t="shared" si="27"/>
        <v>0</v>
      </c>
      <c r="BV9" s="56">
        <f t="shared" si="27"/>
        <v>0</v>
      </c>
      <c r="BW9" s="56">
        <f t="shared" si="27"/>
        <v>0</v>
      </c>
      <c r="BX9" s="56">
        <f t="shared" si="27"/>
        <v>0</v>
      </c>
      <c r="BY9" s="56">
        <f t="shared" si="27"/>
        <v>0</v>
      </c>
      <c r="BZ9" s="56">
        <f t="shared" si="27"/>
        <v>0</v>
      </c>
      <c r="CA9" s="56">
        <f t="shared" si="27"/>
        <v>0</v>
      </c>
      <c r="CB9" s="56">
        <f t="shared" si="27"/>
        <v>0</v>
      </c>
      <c r="CC9" s="56">
        <f t="shared" si="27"/>
        <v>0</v>
      </c>
      <c r="CD9" s="56">
        <f t="shared" si="27"/>
        <v>0</v>
      </c>
      <c r="CE9" s="56">
        <f t="shared" si="27"/>
        <v>0</v>
      </c>
      <c r="CF9" s="56">
        <f t="shared" si="27"/>
        <v>0</v>
      </c>
      <c r="CG9" s="56">
        <f t="shared" si="27"/>
        <v>0</v>
      </c>
      <c r="CH9" s="56">
        <f t="shared" si="27"/>
        <v>0</v>
      </c>
      <c r="CI9" s="56">
        <f t="shared" si="27"/>
        <v>0</v>
      </c>
      <c r="CJ9" s="56">
        <f t="shared" si="27"/>
        <v>0</v>
      </c>
      <c r="CK9" s="56">
        <f t="shared" si="27"/>
        <v>0</v>
      </c>
      <c r="CL9" s="56">
        <f t="shared" si="27"/>
        <v>0</v>
      </c>
      <c r="CM9" s="56">
        <f t="shared" si="27"/>
        <v>0</v>
      </c>
      <c r="CN9" s="56">
        <f t="shared" si="27"/>
        <v>0</v>
      </c>
      <c r="CO9" s="56">
        <f t="shared" si="27"/>
        <v>0</v>
      </c>
      <c r="CP9" s="56">
        <f t="shared" si="27"/>
        <v>0</v>
      </c>
      <c r="CQ9" s="56">
        <f t="shared" si="27"/>
        <v>0</v>
      </c>
      <c r="CR9" s="56">
        <f t="shared" si="27"/>
        <v>0</v>
      </c>
      <c r="CS9" s="56">
        <f t="shared" si="27"/>
        <v>0</v>
      </c>
      <c r="CT9" s="56">
        <f t="shared" si="27"/>
        <v>0</v>
      </c>
      <c r="CU9" s="56">
        <f t="shared" si="27"/>
        <v>0</v>
      </c>
      <c r="CV9" s="56">
        <f t="shared" si="27"/>
        <v>0</v>
      </c>
      <c r="CW9" s="56">
        <f t="shared" si="27"/>
        <v>0</v>
      </c>
      <c r="CX9" s="56">
        <f t="shared" ref="CX9:DQ9" si="28">SUM(CX10:CX22)</f>
        <v>0</v>
      </c>
      <c r="CY9" s="56">
        <f t="shared" si="28"/>
        <v>0</v>
      </c>
      <c r="CZ9" s="56">
        <f t="shared" si="28"/>
        <v>0</v>
      </c>
      <c r="DA9" s="56">
        <f t="shared" si="28"/>
        <v>0</v>
      </c>
      <c r="DB9" s="56">
        <f t="shared" si="28"/>
        <v>0</v>
      </c>
      <c r="DC9" s="56">
        <f t="shared" si="28"/>
        <v>0</v>
      </c>
      <c r="DD9" s="56">
        <f t="shared" si="28"/>
        <v>0</v>
      </c>
      <c r="DE9" s="56">
        <f t="shared" si="28"/>
        <v>0</v>
      </c>
      <c r="DF9" s="56">
        <f t="shared" si="28"/>
        <v>0</v>
      </c>
      <c r="DG9" s="56">
        <f t="shared" si="28"/>
        <v>0</v>
      </c>
      <c r="DH9" s="56">
        <f t="shared" si="28"/>
        <v>0</v>
      </c>
      <c r="DI9" s="56">
        <f t="shared" si="28"/>
        <v>0</v>
      </c>
      <c r="DJ9" s="56">
        <f t="shared" si="28"/>
        <v>0</v>
      </c>
      <c r="DK9" s="56">
        <f t="shared" si="28"/>
        <v>0</v>
      </c>
      <c r="DL9" s="56">
        <f t="shared" si="28"/>
        <v>0</v>
      </c>
      <c r="DM9" s="56">
        <f t="shared" si="28"/>
        <v>0</v>
      </c>
      <c r="DN9" s="56">
        <f t="shared" si="28"/>
        <v>0</v>
      </c>
      <c r="DO9" s="56">
        <f t="shared" si="28"/>
        <v>0</v>
      </c>
      <c r="DP9" s="56">
        <f t="shared" si="28"/>
        <v>0</v>
      </c>
      <c r="DQ9" s="56">
        <f t="shared" si="28"/>
        <v>0</v>
      </c>
      <c r="DR9" s="55">
        <f>Z9+AL9+AX9+BJ9+BV9+CH9+CT9+DF9</f>
        <v>1394</v>
      </c>
      <c r="DS9" s="55" t="b">
        <f>DR9=L9</f>
        <v>1</v>
      </c>
      <c r="DT9" s="71"/>
      <c r="DU9" s="71"/>
      <c r="DV9" s="71"/>
      <c r="DW9" s="71"/>
      <c r="DX9" s="72"/>
      <c r="DY9" s="72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</row>
    <row r="10" spans="1:171" x14ac:dyDescent="0.25">
      <c r="A10" s="51" t="s">
        <v>248</v>
      </c>
      <c r="B10" s="82" t="s">
        <v>261</v>
      </c>
      <c r="C10" s="74" t="str">
        <f>_xlfn.CONCAT(D10, ",", E10,",",F10,", ",G10,", ",H10,", ",I10,",",J10,", ",K10)</f>
        <v xml:space="preserve">ДЗ,,, , , ,, </v>
      </c>
      <c r="D10" s="84" t="s">
        <v>124</v>
      </c>
      <c r="E10" s="84"/>
      <c r="F10" s="84"/>
      <c r="G10" s="48"/>
      <c r="H10" s="48"/>
      <c r="I10" s="48"/>
      <c r="J10" s="48"/>
      <c r="K10" s="54"/>
      <c r="L10" s="50">
        <f t="shared" ref="L10:L76" si="29">M10+N10</f>
        <v>88</v>
      </c>
      <c r="M10" s="48">
        <v>68</v>
      </c>
      <c r="N10" s="48">
        <v>20</v>
      </c>
      <c r="O10" s="63">
        <f>AA10+AM10</f>
        <v>88</v>
      </c>
      <c r="P10" s="63">
        <f t="shared" ref="P10:Y22" si="30">AB10+AN10</f>
        <v>0</v>
      </c>
      <c r="Q10" s="63">
        <f t="shared" si="30"/>
        <v>46</v>
      </c>
      <c r="R10" s="63">
        <f t="shared" si="30"/>
        <v>42</v>
      </c>
      <c r="S10" s="63">
        <f t="shared" si="30"/>
        <v>0</v>
      </c>
      <c r="T10" s="63">
        <f t="shared" si="30"/>
        <v>0</v>
      </c>
      <c r="U10" s="63">
        <f t="shared" si="30"/>
        <v>0</v>
      </c>
      <c r="V10" s="63">
        <f t="shared" si="30"/>
        <v>0</v>
      </c>
      <c r="W10" s="63">
        <f t="shared" si="30"/>
        <v>0</v>
      </c>
      <c r="X10" s="63">
        <f t="shared" si="30"/>
        <v>0</v>
      </c>
      <c r="Y10" s="63">
        <f t="shared" si="30"/>
        <v>0</v>
      </c>
      <c r="Z10" s="50">
        <v>88</v>
      </c>
      <c r="AA10" s="48">
        <f>Z10-AK10-AI10-AH10</f>
        <v>88</v>
      </c>
      <c r="AB10" s="36"/>
      <c r="AC10" s="52">
        <f>AA10-AB10-AD10-AE10-AF10-AG10</f>
        <v>46</v>
      </c>
      <c r="AD10" s="52">
        <v>42</v>
      </c>
      <c r="AE10" s="52"/>
      <c r="AF10" s="52"/>
      <c r="AG10" s="52"/>
      <c r="AH10" s="48"/>
      <c r="AI10" s="48"/>
      <c r="AJ10" s="48"/>
      <c r="AK10" s="48"/>
      <c r="AL10" s="50"/>
      <c r="AM10" s="48"/>
      <c r="AN10" s="52"/>
      <c r="AO10" s="52"/>
      <c r="AP10" s="52"/>
      <c r="AQ10" s="52"/>
      <c r="AR10" s="52"/>
      <c r="AS10" s="52"/>
      <c r="AT10" s="48"/>
      <c r="AU10" s="48"/>
      <c r="AV10" s="48"/>
      <c r="AW10" s="48"/>
      <c r="AX10" s="50"/>
      <c r="AY10" s="48"/>
      <c r="AZ10" s="36"/>
      <c r="BA10" s="52"/>
      <c r="BB10" s="52"/>
      <c r="BC10" s="52"/>
      <c r="BD10" s="52"/>
      <c r="BE10" s="52"/>
      <c r="BF10" s="48"/>
      <c r="BG10" s="48"/>
      <c r="BH10" s="48"/>
      <c r="BI10" s="48"/>
      <c r="BJ10" s="50"/>
      <c r="BK10" s="48"/>
      <c r="BL10" s="52"/>
      <c r="BM10" s="52"/>
      <c r="BN10" s="52"/>
      <c r="BO10" s="52"/>
      <c r="BP10" s="52"/>
      <c r="BQ10" s="52"/>
      <c r="BR10" s="48"/>
      <c r="BS10" s="48"/>
      <c r="BT10" s="48"/>
      <c r="BU10" s="48"/>
      <c r="BV10" s="50"/>
      <c r="BW10" s="48"/>
      <c r="BX10" s="52"/>
      <c r="BY10" s="52"/>
      <c r="BZ10" s="52"/>
      <c r="CA10" s="36"/>
      <c r="CB10" s="36"/>
      <c r="CC10" s="36"/>
      <c r="CD10" s="38"/>
      <c r="CE10" s="38"/>
      <c r="CF10" s="38"/>
      <c r="CG10" s="38"/>
      <c r="CH10" s="41"/>
      <c r="CI10" s="38"/>
      <c r="CJ10" s="36"/>
      <c r="CK10" s="52"/>
      <c r="CL10" s="36"/>
      <c r="CM10" s="36"/>
      <c r="CN10" s="36"/>
      <c r="CO10" s="36"/>
      <c r="CP10" s="38"/>
      <c r="CQ10" s="38"/>
      <c r="CR10" s="38"/>
      <c r="CS10" s="38"/>
      <c r="CT10" s="41"/>
      <c r="CU10" s="38"/>
      <c r="CV10" s="36"/>
      <c r="CW10" s="52"/>
      <c r="CX10" s="36"/>
      <c r="CY10" s="36"/>
      <c r="CZ10" s="36"/>
      <c r="DA10" s="36"/>
      <c r="DB10" s="38"/>
      <c r="DC10" s="38"/>
      <c r="DD10" s="38"/>
      <c r="DE10" s="38"/>
      <c r="DF10" s="41"/>
      <c r="DG10" s="38"/>
      <c r="DH10" s="36"/>
      <c r="DI10" s="52"/>
      <c r="DJ10" s="36"/>
      <c r="DK10" s="36"/>
      <c r="DL10" s="36"/>
      <c r="DM10" s="36"/>
      <c r="DN10" s="42"/>
      <c r="DO10" s="40"/>
      <c r="DP10" s="40"/>
      <c r="DQ10" s="40"/>
      <c r="DR10" s="55">
        <f t="shared" ref="DR10:DR25" si="31">Z10+AL10+AX10+BJ10+BV10+CH10+CT10+DF10</f>
        <v>88</v>
      </c>
      <c r="DS10" s="55" t="b">
        <f t="shared" ref="DS10:DS25" si="32">DR10=L10</f>
        <v>1</v>
      </c>
      <c r="DT10" s="34"/>
      <c r="DU10" s="34"/>
      <c r="DV10" s="34"/>
      <c r="DW10" s="34"/>
      <c r="DX10" s="11"/>
      <c r="DY10" s="11"/>
    </row>
    <row r="11" spans="1:171" x14ac:dyDescent="0.25">
      <c r="A11" s="51" t="s">
        <v>249</v>
      </c>
      <c r="B11" s="82" t="s">
        <v>262</v>
      </c>
      <c r="C11" s="74" t="str">
        <f t="shared" ref="C11:C22" si="33">_xlfn.CONCAT(D11, ",", E11,",",F11,", ",G11,", ",H11,", ",I11,",",J11,", ",K11)</f>
        <v xml:space="preserve">,ДЗ,, , , ,, </v>
      </c>
      <c r="D11" s="84"/>
      <c r="E11" s="84" t="s">
        <v>124</v>
      </c>
      <c r="F11" s="84"/>
      <c r="G11" s="48"/>
      <c r="H11" s="48"/>
      <c r="I11" s="48"/>
      <c r="J11" s="48"/>
      <c r="K11" s="54"/>
      <c r="L11" s="50">
        <f t="shared" si="29"/>
        <v>102</v>
      </c>
      <c r="M11" s="48">
        <v>88</v>
      </c>
      <c r="N11" s="48">
        <v>14</v>
      </c>
      <c r="O11" s="63">
        <f t="shared" ref="O11" si="34">AA11+AM11</f>
        <v>102</v>
      </c>
      <c r="P11" s="63">
        <f t="shared" si="30"/>
        <v>0</v>
      </c>
      <c r="Q11" s="63">
        <f t="shared" si="30"/>
        <v>56</v>
      </c>
      <c r="R11" s="63">
        <f t="shared" si="30"/>
        <v>46</v>
      </c>
      <c r="S11" s="63">
        <f t="shared" si="30"/>
        <v>0</v>
      </c>
      <c r="T11" s="63">
        <f t="shared" si="30"/>
        <v>0</v>
      </c>
      <c r="U11" s="63">
        <f t="shared" si="30"/>
        <v>0</v>
      </c>
      <c r="V11" s="63">
        <f t="shared" si="30"/>
        <v>0</v>
      </c>
      <c r="W11" s="63">
        <f t="shared" si="30"/>
        <v>0</v>
      </c>
      <c r="X11" s="63">
        <f t="shared" si="30"/>
        <v>0</v>
      </c>
      <c r="Y11" s="63">
        <f t="shared" si="30"/>
        <v>0</v>
      </c>
      <c r="Z11" s="50"/>
      <c r="AA11" s="48"/>
      <c r="AB11" s="36"/>
      <c r="AC11" s="52"/>
      <c r="AD11" s="52"/>
      <c r="AE11" s="52"/>
      <c r="AF11" s="52"/>
      <c r="AG11" s="52"/>
      <c r="AH11" s="48"/>
      <c r="AI11" s="48"/>
      <c r="AJ11" s="48"/>
      <c r="AK11" s="48"/>
      <c r="AL11" s="50">
        <v>102</v>
      </c>
      <c r="AM11" s="48">
        <f t="shared" ref="AM11" si="35">AL11-AW11-AU11-AT11</f>
        <v>102</v>
      </c>
      <c r="AN11" s="52"/>
      <c r="AO11" s="52">
        <f t="shared" ref="AO11:AO22" si="36">AM11-AN11-AP11-AQ11-AR11-AS11</f>
        <v>56</v>
      </c>
      <c r="AP11" s="52">
        <v>46</v>
      </c>
      <c r="AQ11" s="52"/>
      <c r="AR11" s="52"/>
      <c r="AS11" s="52"/>
      <c r="AT11" s="48"/>
      <c r="AU11" s="48"/>
      <c r="AV11" s="48"/>
      <c r="AW11" s="48"/>
      <c r="AX11" s="50"/>
      <c r="AY11" s="48"/>
      <c r="AZ11" s="36"/>
      <c r="BA11" s="52"/>
      <c r="BB11" s="52"/>
      <c r="BC11" s="52"/>
      <c r="BD11" s="52"/>
      <c r="BE11" s="52"/>
      <c r="BF11" s="48"/>
      <c r="BG11" s="48"/>
      <c r="BH11" s="48"/>
      <c r="BI11" s="48"/>
      <c r="BJ11" s="50"/>
      <c r="BK11" s="48"/>
      <c r="BL11" s="52"/>
      <c r="BM11" s="52"/>
      <c r="BN11" s="52"/>
      <c r="BO11" s="52"/>
      <c r="BP11" s="52"/>
      <c r="BQ11" s="52"/>
      <c r="BR11" s="48"/>
      <c r="BS11" s="48"/>
      <c r="BT11" s="48"/>
      <c r="BU11" s="48"/>
      <c r="BV11" s="50"/>
      <c r="BW11" s="48"/>
      <c r="BX11" s="52"/>
      <c r="BY11" s="52"/>
      <c r="BZ11" s="52"/>
      <c r="CA11" s="36"/>
      <c r="CB11" s="36"/>
      <c r="CC11" s="36"/>
      <c r="CD11" s="38"/>
      <c r="CE11" s="38"/>
      <c r="CF11" s="38"/>
      <c r="CG11" s="38"/>
      <c r="CH11" s="41"/>
      <c r="CI11" s="38"/>
      <c r="CJ11" s="36"/>
      <c r="CK11" s="52"/>
      <c r="CL11" s="36"/>
      <c r="CM11" s="36"/>
      <c r="CN11" s="36"/>
      <c r="CO11" s="36"/>
      <c r="CP11" s="38"/>
      <c r="CQ11" s="38"/>
      <c r="CR11" s="38"/>
      <c r="CS11" s="38"/>
      <c r="CT11" s="41"/>
      <c r="CU11" s="38"/>
      <c r="CV11" s="36"/>
      <c r="CW11" s="52"/>
      <c r="CX11" s="36"/>
      <c r="CY11" s="36"/>
      <c r="CZ11" s="36"/>
      <c r="DA11" s="36"/>
      <c r="DB11" s="38"/>
      <c r="DC11" s="38"/>
      <c r="DD11" s="38"/>
      <c r="DE11" s="38"/>
      <c r="DF11" s="41"/>
      <c r="DG11" s="38"/>
      <c r="DH11" s="36"/>
      <c r="DI11" s="52"/>
      <c r="DJ11" s="36"/>
      <c r="DK11" s="36"/>
      <c r="DL11" s="36"/>
      <c r="DM11" s="36"/>
      <c r="DN11" s="42"/>
      <c r="DO11" s="40"/>
      <c r="DP11" s="40"/>
      <c r="DQ11" s="40"/>
      <c r="DR11" s="55">
        <f t="shared" si="31"/>
        <v>102</v>
      </c>
      <c r="DS11" s="55" t="b">
        <f t="shared" si="32"/>
        <v>1</v>
      </c>
      <c r="DT11" s="34"/>
      <c r="DU11" s="34"/>
      <c r="DV11" s="34"/>
      <c r="DW11" s="34"/>
      <c r="DX11" s="11"/>
      <c r="DY11" s="11"/>
    </row>
    <row r="12" spans="1:171" x14ac:dyDescent="0.25">
      <c r="A12" s="51" t="s">
        <v>250</v>
      </c>
      <c r="B12" s="82" t="s">
        <v>263</v>
      </c>
      <c r="C12" s="74" t="str">
        <f t="shared" si="33"/>
        <v xml:space="preserve">ДФК,Э,, , , ,, </v>
      </c>
      <c r="D12" s="84" t="s">
        <v>284</v>
      </c>
      <c r="E12" s="84" t="s">
        <v>125</v>
      </c>
      <c r="F12" s="84"/>
      <c r="G12" s="48"/>
      <c r="H12" s="48"/>
      <c r="I12" s="48"/>
      <c r="J12" s="48"/>
      <c r="K12" s="54"/>
      <c r="L12" s="50">
        <f>M12+N12</f>
        <v>322</v>
      </c>
      <c r="M12" s="48">
        <v>136</v>
      </c>
      <c r="N12" s="48">
        <v>186</v>
      </c>
      <c r="O12" s="63">
        <f>AA12+AM12</f>
        <v>300</v>
      </c>
      <c r="P12" s="63">
        <f t="shared" si="30"/>
        <v>0</v>
      </c>
      <c r="Q12" s="63">
        <f t="shared" si="30"/>
        <v>200</v>
      </c>
      <c r="R12" s="63">
        <f t="shared" si="30"/>
        <v>98</v>
      </c>
      <c r="S12" s="63">
        <f t="shared" si="30"/>
        <v>0</v>
      </c>
      <c r="T12" s="63">
        <f t="shared" si="30"/>
        <v>0</v>
      </c>
      <c r="U12" s="63">
        <f t="shared" si="30"/>
        <v>2</v>
      </c>
      <c r="V12" s="63">
        <f t="shared" si="30"/>
        <v>16</v>
      </c>
      <c r="W12" s="63">
        <f t="shared" si="30"/>
        <v>0</v>
      </c>
      <c r="X12" s="63">
        <f t="shared" si="30"/>
        <v>0</v>
      </c>
      <c r="Y12" s="63">
        <f t="shared" si="30"/>
        <v>6</v>
      </c>
      <c r="Z12" s="50">
        <v>136</v>
      </c>
      <c r="AA12" s="48">
        <f t="shared" ref="AA12:AA21" si="37">Z12-AK12-AI12-AH12</f>
        <v>136</v>
      </c>
      <c r="AB12" s="36"/>
      <c r="AC12" s="52">
        <f t="shared" ref="AC12:AC21" si="38">AA12-AB12-AD12-AE12-AF12-AG12</f>
        <v>100</v>
      </c>
      <c r="AD12" s="52">
        <v>36</v>
      </c>
      <c r="AE12" s="52"/>
      <c r="AF12" s="52"/>
      <c r="AG12" s="52"/>
      <c r="AH12" s="48"/>
      <c r="AI12" s="48"/>
      <c r="AJ12" s="48"/>
      <c r="AK12" s="48"/>
      <c r="AL12" s="50">
        <v>186</v>
      </c>
      <c r="AM12" s="48">
        <f>AL12-AW12-AU12-AT12</f>
        <v>164</v>
      </c>
      <c r="AN12" s="52"/>
      <c r="AO12" s="52">
        <f t="shared" si="36"/>
        <v>100</v>
      </c>
      <c r="AP12" s="52">
        <v>62</v>
      </c>
      <c r="AQ12" s="52"/>
      <c r="AR12" s="52"/>
      <c r="AS12" s="52">
        <v>2</v>
      </c>
      <c r="AT12" s="48">
        <v>16</v>
      </c>
      <c r="AU12" s="48"/>
      <c r="AV12" s="48"/>
      <c r="AW12" s="48">
        <v>6</v>
      </c>
      <c r="AX12" s="50"/>
      <c r="AY12" s="48"/>
      <c r="AZ12" s="36"/>
      <c r="BA12" s="52"/>
      <c r="BB12" s="52"/>
      <c r="BC12" s="52"/>
      <c r="BD12" s="52"/>
      <c r="BE12" s="52"/>
      <c r="BF12" s="48"/>
      <c r="BG12" s="48"/>
      <c r="BH12" s="48"/>
      <c r="BI12" s="48"/>
      <c r="BJ12" s="50"/>
      <c r="BK12" s="48"/>
      <c r="BL12" s="52"/>
      <c r="BM12" s="52"/>
      <c r="BN12" s="52"/>
      <c r="BO12" s="52"/>
      <c r="BP12" s="52"/>
      <c r="BQ12" s="52"/>
      <c r="BR12" s="48"/>
      <c r="BS12" s="48"/>
      <c r="BT12" s="48"/>
      <c r="BU12" s="48"/>
      <c r="BV12" s="50"/>
      <c r="BW12" s="48"/>
      <c r="BX12" s="52"/>
      <c r="BY12" s="52"/>
      <c r="BZ12" s="52"/>
      <c r="CA12" s="36"/>
      <c r="CB12" s="36"/>
      <c r="CC12" s="36"/>
      <c r="CD12" s="38"/>
      <c r="CE12" s="38"/>
      <c r="CF12" s="38"/>
      <c r="CG12" s="38"/>
      <c r="CH12" s="41"/>
      <c r="CI12" s="38"/>
      <c r="CJ12" s="36"/>
      <c r="CK12" s="52"/>
      <c r="CL12" s="36"/>
      <c r="CM12" s="36"/>
      <c r="CN12" s="36"/>
      <c r="CO12" s="36"/>
      <c r="CP12" s="38"/>
      <c r="CQ12" s="38"/>
      <c r="CR12" s="38"/>
      <c r="CS12" s="38"/>
      <c r="CT12" s="41"/>
      <c r="CU12" s="38"/>
      <c r="CV12" s="36"/>
      <c r="CW12" s="52"/>
      <c r="CX12" s="36"/>
      <c r="CY12" s="36"/>
      <c r="CZ12" s="36"/>
      <c r="DA12" s="36"/>
      <c r="DB12" s="38"/>
      <c r="DC12" s="38"/>
      <c r="DD12" s="38"/>
      <c r="DE12" s="38"/>
      <c r="DF12" s="41"/>
      <c r="DG12" s="38"/>
      <c r="DH12" s="36"/>
      <c r="DI12" s="52"/>
      <c r="DJ12" s="36"/>
      <c r="DK12" s="36"/>
      <c r="DL12" s="36"/>
      <c r="DM12" s="36"/>
      <c r="DN12" s="42"/>
      <c r="DO12" s="40"/>
      <c r="DP12" s="40"/>
      <c r="DQ12" s="40"/>
      <c r="DR12" s="55">
        <f t="shared" si="31"/>
        <v>322</v>
      </c>
      <c r="DS12" s="55" t="b">
        <f t="shared" si="32"/>
        <v>1</v>
      </c>
      <c r="DT12" s="34"/>
      <c r="DU12" s="34"/>
      <c r="DV12" s="34"/>
      <c r="DW12" s="34"/>
      <c r="DX12" s="11"/>
      <c r="DY12" s="11"/>
    </row>
    <row r="13" spans="1:171" x14ac:dyDescent="0.25">
      <c r="A13" s="51" t="s">
        <v>251</v>
      </c>
      <c r="B13" s="82" t="s">
        <v>264</v>
      </c>
      <c r="C13" s="74" t="str">
        <f t="shared" si="33"/>
        <v xml:space="preserve">ДФК,ДЗ,, , , ,, </v>
      </c>
      <c r="D13" s="84" t="s">
        <v>284</v>
      </c>
      <c r="E13" s="84" t="s">
        <v>124</v>
      </c>
      <c r="F13" s="84"/>
      <c r="G13" s="48"/>
      <c r="H13" s="48"/>
      <c r="I13" s="48"/>
      <c r="J13" s="48"/>
      <c r="K13" s="54"/>
      <c r="L13" s="50">
        <f t="shared" si="29"/>
        <v>78</v>
      </c>
      <c r="M13" s="48">
        <v>78</v>
      </c>
      <c r="N13" s="48"/>
      <c r="O13" s="63">
        <f t="shared" ref="O13:O22" si="39">AA13+AM13</f>
        <v>78</v>
      </c>
      <c r="P13" s="63">
        <f t="shared" si="30"/>
        <v>0</v>
      </c>
      <c r="Q13" s="63">
        <f t="shared" si="30"/>
        <v>2</v>
      </c>
      <c r="R13" s="63">
        <f t="shared" si="30"/>
        <v>76</v>
      </c>
      <c r="S13" s="63">
        <f t="shared" si="30"/>
        <v>0</v>
      </c>
      <c r="T13" s="63">
        <f t="shared" si="30"/>
        <v>0</v>
      </c>
      <c r="U13" s="63">
        <f t="shared" si="30"/>
        <v>0</v>
      </c>
      <c r="V13" s="63">
        <f t="shared" si="30"/>
        <v>0</v>
      </c>
      <c r="W13" s="63">
        <f t="shared" si="30"/>
        <v>0</v>
      </c>
      <c r="X13" s="63">
        <f t="shared" si="30"/>
        <v>0</v>
      </c>
      <c r="Y13" s="63">
        <f t="shared" si="30"/>
        <v>0</v>
      </c>
      <c r="Z13" s="50">
        <v>34</v>
      </c>
      <c r="AA13" s="48">
        <f t="shared" si="37"/>
        <v>34</v>
      </c>
      <c r="AB13" s="36"/>
      <c r="AC13" s="52">
        <f t="shared" si="38"/>
        <v>2</v>
      </c>
      <c r="AD13" s="52">
        <v>32</v>
      </c>
      <c r="AE13" s="52"/>
      <c r="AF13" s="52"/>
      <c r="AG13" s="52"/>
      <c r="AH13" s="48"/>
      <c r="AI13" s="48"/>
      <c r="AJ13" s="48"/>
      <c r="AK13" s="48"/>
      <c r="AL13" s="50">
        <v>44</v>
      </c>
      <c r="AM13" s="48">
        <f t="shared" ref="AM13:AM22" si="40">AL13-AW13-AU13-AT13</f>
        <v>44</v>
      </c>
      <c r="AN13" s="52"/>
      <c r="AO13" s="52">
        <f t="shared" si="36"/>
        <v>0</v>
      </c>
      <c r="AP13" s="52">
        <v>44</v>
      </c>
      <c r="AQ13" s="52"/>
      <c r="AR13" s="52"/>
      <c r="AS13" s="52"/>
      <c r="AT13" s="48"/>
      <c r="AU13" s="48"/>
      <c r="AV13" s="48"/>
      <c r="AW13" s="48"/>
      <c r="AX13" s="50"/>
      <c r="AY13" s="48"/>
      <c r="AZ13" s="36"/>
      <c r="BA13" s="52"/>
      <c r="BB13" s="52"/>
      <c r="BC13" s="52"/>
      <c r="BD13" s="52"/>
      <c r="BE13" s="52"/>
      <c r="BF13" s="48"/>
      <c r="BG13" s="48"/>
      <c r="BH13" s="48"/>
      <c r="BI13" s="48"/>
      <c r="BJ13" s="50"/>
      <c r="BK13" s="48"/>
      <c r="BL13" s="52"/>
      <c r="BM13" s="52"/>
      <c r="BN13" s="52"/>
      <c r="BO13" s="52"/>
      <c r="BP13" s="52"/>
      <c r="BQ13" s="52"/>
      <c r="BR13" s="48"/>
      <c r="BS13" s="48"/>
      <c r="BT13" s="48"/>
      <c r="BU13" s="48"/>
      <c r="BV13" s="50"/>
      <c r="BW13" s="48"/>
      <c r="BX13" s="52"/>
      <c r="BY13" s="52"/>
      <c r="BZ13" s="52"/>
      <c r="CA13" s="36"/>
      <c r="CB13" s="36"/>
      <c r="CC13" s="36"/>
      <c r="CD13" s="38"/>
      <c r="CE13" s="38"/>
      <c r="CF13" s="38"/>
      <c r="CG13" s="38"/>
      <c r="CH13" s="41"/>
      <c r="CI13" s="38"/>
      <c r="CJ13" s="36"/>
      <c r="CK13" s="52"/>
      <c r="CL13" s="36"/>
      <c r="CM13" s="36"/>
      <c r="CN13" s="36"/>
      <c r="CO13" s="36"/>
      <c r="CP13" s="38"/>
      <c r="CQ13" s="38"/>
      <c r="CR13" s="38"/>
      <c r="CS13" s="38"/>
      <c r="CT13" s="41"/>
      <c r="CU13" s="38"/>
      <c r="CV13" s="36"/>
      <c r="CW13" s="52"/>
      <c r="CX13" s="36"/>
      <c r="CY13" s="36"/>
      <c r="CZ13" s="36"/>
      <c r="DA13" s="36"/>
      <c r="DB13" s="38"/>
      <c r="DC13" s="38"/>
      <c r="DD13" s="38"/>
      <c r="DE13" s="38"/>
      <c r="DF13" s="41"/>
      <c r="DG13" s="38"/>
      <c r="DH13" s="36"/>
      <c r="DI13" s="52"/>
      <c r="DJ13" s="36"/>
      <c r="DK13" s="36"/>
      <c r="DL13" s="36"/>
      <c r="DM13" s="36"/>
      <c r="DN13" s="42"/>
      <c r="DO13" s="40"/>
      <c r="DP13" s="40"/>
      <c r="DQ13" s="40"/>
      <c r="DR13" s="55">
        <f t="shared" si="31"/>
        <v>78</v>
      </c>
      <c r="DS13" s="55" t="b">
        <f t="shared" si="32"/>
        <v>1</v>
      </c>
      <c r="DT13" s="34"/>
      <c r="DU13" s="34"/>
      <c r="DV13" s="34"/>
      <c r="DW13" s="34"/>
      <c r="DX13" s="11"/>
      <c r="DY13" s="11"/>
    </row>
    <row r="14" spans="1:171" x14ac:dyDescent="0.25">
      <c r="A14" s="51" t="s">
        <v>252</v>
      </c>
      <c r="B14" s="82" t="s">
        <v>265</v>
      </c>
      <c r="C14" s="74" t="str">
        <f t="shared" si="33"/>
        <v xml:space="preserve">ДФК,Э,, , , ,, </v>
      </c>
      <c r="D14" s="84" t="s">
        <v>284</v>
      </c>
      <c r="E14" s="84" t="s">
        <v>125</v>
      </c>
      <c r="F14" s="84"/>
      <c r="G14" s="48"/>
      <c r="H14" s="48"/>
      <c r="I14" s="48"/>
      <c r="J14" s="48"/>
      <c r="K14" s="54"/>
      <c r="L14" s="50">
        <f t="shared" si="29"/>
        <v>180</v>
      </c>
      <c r="M14" s="48">
        <v>34</v>
      </c>
      <c r="N14" s="48">
        <v>146</v>
      </c>
      <c r="O14" s="63">
        <f t="shared" si="39"/>
        <v>158</v>
      </c>
      <c r="P14" s="63">
        <f t="shared" si="30"/>
        <v>0</v>
      </c>
      <c r="Q14" s="63">
        <f t="shared" si="30"/>
        <v>76</v>
      </c>
      <c r="R14" s="63">
        <f t="shared" si="30"/>
        <v>80</v>
      </c>
      <c r="S14" s="63">
        <f t="shared" si="30"/>
        <v>0</v>
      </c>
      <c r="T14" s="63">
        <f t="shared" si="30"/>
        <v>0</v>
      </c>
      <c r="U14" s="63">
        <f t="shared" si="30"/>
        <v>2</v>
      </c>
      <c r="V14" s="63">
        <f t="shared" si="30"/>
        <v>16</v>
      </c>
      <c r="W14" s="63">
        <f t="shared" si="30"/>
        <v>0</v>
      </c>
      <c r="X14" s="63">
        <f t="shared" si="30"/>
        <v>0</v>
      </c>
      <c r="Y14" s="63">
        <f t="shared" si="30"/>
        <v>6</v>
      </c>
      <c r="Z14" s="50">
        <v>82</v>
      </c>
      <c r="AA14" s="48">
        <f t="shared" si="37"/>
        <v>82</v>
      </c>
      <c r="AB14" s="36"/>
      <c r="AC14" s="52">
        <f t="shared" si="38"/>
        <v>52</v>
      </c>
      <c r="AD14" s="52">
        <v>30</v>
      </c>
      <c r="AE14" s="52"/>
      <c r="AF14" s="52"/>
      <c r="AG14" s="52"/>
      <c r="AH14" s="48"/>
      <c r="AI14" s="48"/>
      <c r="AJ14" s="48"/>
      <c r="AK14" s="48"/>
      <c r="AL14" s="50">
        <v>98</v>
      </c>
      <c r="AM14" s="48">
        <f t="shared" si="40"/>
        <v>76</v>
      </c>
      <c r="AN14" s="52"/>
      <c r="AO14" s="52">
        <f t="shared" si="36"/>
        <v>24</v>
      </c>
      <c r="AP14" s="52">
        <v>50</v>
      </c>
      <c r="AQ14" s="52"/>
      <c r="AR14" s="52"/>
      <c r="AS14" s="52">
        <v>2</v>
      </c>
      <c r="AT14" s="48">
        <v>16</v>
      </c>
      <c r="AU14" s="48"/>
      <c r="AV14" s="48"/>
      <c r="AW14" s="48">
        <v>6</v>
      </c>
      <c r="AX14" s="50"/>
      <c r="AY14" s="48"/>
      <c r="AZ14" s="36"/>
      <c r="BA14" s="52"/>
      <c r="BB14" s="52"/>
      <c r="BC14" s="52"/>
      <c r="BD14" s="52"/>
      <c r="BE14" s="52"/>
      <c r="BF14" s="48"/>
      <c r="BG14" s="48"/>
      <c r="BH14" s="48"/>
      <c r="BI14" s="48"/>
      <c r="BJ14" s="50"/>
      <c r="BK14" s="48"/>
      <c r="BL14" s="52"/>
      <c r="BM14" s="52"/>
      <c r="BN14" s="52"/>
      <c r="BO14" s="52"/>
      <c r="BP14" s="52"/>
      <c r="BQ14" s="52"/>
      <c r="BR14" s="48"/>
      <c r="BS14" s="48"/>
      <c r="BT14" s="48"/>
      <c r="BU14" s="48"/>
      <c r="BV14" s="50"/>
      <c r="BW14" s="48"/>
      <c r="BX14" s="52"/>
      <c r="BY14" s="52"/>
      <c r="BZ14" s="52"/>
      <c r="CA14" s="36"/>
      <c r="CB14" s="36"/>
      <c r="CC14" s="36"/>
      <c r="CD14" s="38"/>
      <c r="CE14" s="38"/>
      <c r="CF14" s="38"/>
      <c r="CG14" s="38"/>
      <c r="CH14" s="41"/>
      <c r="CI14" s="38"/>
      <c r="CJ14" s="36"/>
      <c r="CK14" s="52"/>
      <c r="CL14" s="36"/>
      <c r="CM14" s="36"/>
      <c r="CN14" s="36"/>
      <c r="CO14" s="36"/>
      <c r="CP14" s="38"/>
      <c r="CQ14" s="38"/>
      <c r="CR14" s="38"/>
      <c r="CS14" s="38"/>
      <c r="CT14" s="41"/>
      <c r="CU14" s="38"/>
      <c r="CV14" s="36"/>
      <c r="CW14" s="52"/>
      <c r="CX14" s="36"/>
      <c r="CY14" s="36"/>
      <c r="CZ14" s="36"/>
      <c r="DA14" s="36"/>
      <c r="DB14" s="38"/>
      <c r="DC14" s="38"/>
      <c r="DD14" s="38"/>
      <c r="DE14" s="38"/>
      <c r="DF14" s="41"/>
      <c r="DG14" s="38"/>
      <c r="DH14" s="36"/>
      <c r="DI14" s="52"/>
      <c r="DJ14" s="36"/>
      <c r="DK14" s="36"/>
      <c r="DL14" s="36"/>
      <c r="DM14" s="36"/>
      <c r="DN14" s="42"/>
      <c r="DO14" s="40"/>
      <c r="DP14" s="40"/>
      <c r="DQ14" s="40"/>
      <c r="DR14" s="55">
        <f t="shared" si="31"/>
        <v>180</v>
      </c>
      <c r="DS14" s="55" t="b">
        <f t="shared" si="32"/>
        <v>1</v>
      </c>
      <c r="DT14" s="34"/>
      <c r="DU14" s="34"/>
      <c r="DV14" s="34"/>
      <c r="DW14" s="34"/>
      <c r="DX14" s="11"/>
      <c r="DY14" s="11"/>
    </row>
    <row r="15" spans="1:171" x14ac:dyDescent="0.25">
      <c r="A15" s="51" t="s">
        <v>253</v>
      </c>
      <c r="B15" s="82" t="s">
        <v>266</v>
      </c>
      <c r="C15" s="74" t="str">
        <f t="shared" si="33"/>
        <v xml:space="preserve">ДФК,Э,, , , ,, </v>
      </c>
      <c r="D15" s="84" t="s">
        <v>284</v>
      </c>
      <c r="E15" s="84" t="s">
        <v>125</v>
      </c>
      <c r="F15" s="84"/>
      <c r="G15" s="48"/>
      <c r="H15" s="48"/>
      <c r="I15" s="48"/>
      <c r="J15" s="48"/>
      <c r="K15" s="54"/>
      <c r="L15" s="50">
        <f t="shared" si="29"/>
        <v>210</v>
      </c>
      <c r="M15" s="48">
        <v>68</v>
      </c>
      <c r="N15" s="48">
        <v>142</v>
      </c>
      <c r="O15" s="63">
        <f>AA15+AM15</f>
        <v>188</v>
      </c>
      <c r="P15" s="63">
        <f t="shared" si="30"/>
        <v>0</v>
      </c>
      <c r="Q15" s="63">
        <f>AC15+AO15</f>
        <v>156</v>
      </c>
      <c r="R15" s="63">
        <f t="shared" si="30"/>
        <v>0</v>
      </c>
      <c r="S15" s="63">
        <f t="shared" si="30"/>
        <v>30</v>
      </c>
      <c r="T15" s="63">
        <f t="shared" si="30"/>
        <v>0</v>
      </c>
      <c r="U15" s="63">
        <f t="shared" si="30"/>
        <v>2</v>
      </c>
      <c r="V15" s="63">
        <f t="shared" si="30"/>
        <v>16</v>
      </c>
      <c r="W15" s="63">
        <f t="shared" si="30"/>
        <v>0</v>
      </c>
      <c r="X15" s="63">
        <f t="shared" si="30"/>
        <v>0</v>
      </c>
      <c r="Y15" s="63">
        <f t="shared" si="30"/>
        <v>6</v>
      </c>
      <c r="Z15" s="50">
        <v>86</v>
      </c>
      <c r="AA15" s="48">
        <f t="shared" si="37"/>
        <v>86</v>
      </c>
      <c r="AB15" s="36"/>
      <c r="AC15" s="52">
        <f>AA15-AB15-AD15-AE15-AF15-AG15</f>
        <v>76</v>
      </c>
      <c r="AD15" s="52"/>
      <c r="AE15" s="52">
        <v>10</v>
      </c>
      <c r="AF15" s="52"/>
      <c r="AG15" s="52"/>
      <c r="AH15" s="48"/>
      <c r="AI15" s="48"/>
      <c r="AJ15" s="48"/>
      <c r="AK15" s="48"/>
      <c r="AL15" s="50">
        <v>124</v>
      </c>
      <c r="AM15" s="48">
        <f t="shared" si="40"/>
        <v>102</v>
      </c>
      <c r="AN15" s="52"/>
      <c r="AO15" s="52">
        <f t="shared" si="36"/>
        <v>80</v>
      </c>
      <c r="AP15" s="52"/>
      <c r="AQ15" s="52">
        <v>20</v>
      </c>
      <c r="AR15" s="52"/>
      <c r="AS15" s="52">
        <v>2</v>
      </c>
      <c r="AT15" s="48">
        <v>16</v>
      </c>
      <c r="AU15" s="48"/>
      <c r="AV15" s="48"/>
      <c r="AW15" s="48">
        <v>6</v>
      </c>
      <c r="AX15" s="50"/>
      <c r="AY15" s="48"/>
      <c r="AZ15" s="36"/>
      <c r="BA15" s="52"/>
      <c r="BB15" s="52"/>
      <c r="BC15" s="52"/>
      <c r="BD15" s="52"/>
      <c r="BE15" s="52"/>
      <c r="BF15" s="48"/>
      <c r="BG15" s="48"/>
      <c r="BH15" s="48"/>
      <c r="BI15" s="48"/>
      <c r="BJ15" s="50"/>
      <c r="BK15" s="48"/>
      <c r="BL15" s="52"/>
      <c r="BM15" s="52"/>
      <c r="BN15" s="52"/>
      <c r="BO15" s="52"/>
      <c r="BP15" s="52"/>
      <c r="BQ15" s="52"/>
      <c r="BR15" s="48"/>
      <c r="BS15" s="48"/>
      <c r="BT15" s="48"/>
      <c r="BU15" s="48"/>
      <c r="BV15" s="50"/>
      <c r="BW15" s="48"/>
      <c r="BX15" s="52"/>
      <c r="BY15" s="52"/>
      <c r="BZ15" s="52"/>
      <c r="CA15" s="36"/>
      <c r="CB15" s="36"/>
      <c r="CC15" s="36"/>
      <c r="CD15" s="38"/>
      <c r="CE15" s="38"/>
      <c r="CF15" s="38"/>
      <c r="CG15" s="38"/>
      <c r="CH15" s="41"/>
      <c r="CI15" s="38"/>
      <c r="CJ15" s="36"/>
      <c r="CK15" s="52"/>
      <c r="CL15" s="36"/>
      <c r="CM15" s="36"/>
      <c r="CN15" s="36"/>
      <c r="CO15" s="36"/>
      <c r="CP15" s="38"/>
      <c r="CQ15" s="38"/>
      <c r="CR15" s="38"/>
      <c r="CS15" s="38"/>
      <c r="CT15" s="41"/>
      <c r="CU15" s="38"/>
      <c r="CV15" s="36"/>
      <c r="CW15" s="52"/>
      <c r="CX15" s="36"/>
      <c r="CY15" s="36"/>
      <c r="CZ15" s="36"/>
      <c r="DA15" s="36"/>
      <c r="DB15" s="38"/>
      <c r="DC15" s="38"/>
      <c r="DD15" s="38"/>
      <c r="DE15" s="38"/>
      <c r="DF15" s="41"/>
      <c r="DG15" s="38"/>
      <c r="DH15" s="36"/>
      <c r="DI15" s="52"/>
      <c r="DJ15" s="36"/>
      <c r="DK15" s="36"/>
      <c r="DL15" s="36"/>
      <c r="DM15" s="36"/>
      <c r="DN15" s="42"/>
      <c r="DO15" s="40"/>
      <c r="DP15" s="40"/>
      <c r="DQ15" s="40"/>
      <c r="DR15" s="55">
        <f t="shared" si="31"/>
        <v>210</v>
      </c>
      <c r="DS15" s="55" t="b">
        <f t="shared" si="32"/>
        <v>1</v>
      </c>
      <c r="DT15" s="34"/>
      <c r="DU15" s="34"/>
      <c r="DV15" s="34"/>
      <c r="DW15" s="34"/>
      <c r="DX15" s="11"/>
      <c r="DY15" s="11"/>
    </row>
    <row r="16" spans="1:171" x14ac:dyDescent="0.25">
      <c r="A16" s="51" t="s">
        <v>254</v>
      </c>
      <c r="B16" s="82" t="s">
        <v>267</v>
      </c>
      <c r="C16" s="74" t="str">
        <f t="shared" si="33"/>
        <v xml:space="preserve">ДЗ,,, , , ,, </v>
      </c>
      <c r="D16" s="84" t="s">
        <v>124</v>
      </c>
      <c r="E16" s="84"/>
      <c r="F16" s="84"/>
      <c r="G16" s="48"/>
      <c r="H16" s="48"/>
      <c r="I16" s="48"/>
      <c r="J16" s="48"/>
      <c r="K16" s="54"/>
      <c r="L16" s="50">
        <f t="shared" si="29"/>
        <v>34</v>
      </c>
      <c r="M16" s="48">
        <v>34</v>
      </c>
      <c r="N16" s="48"/>
      <c r="O16" s="63">
        <f t="shared" si="39"/>
        <v>34</v>
      </c>
      <c r="P16" s="63">
        <f t="shared" si="30"/>
        <v>0</v>
      </c>
      <c r="Q16" s="63">
        <f t="shared" si="30"/>
        <v>18</v>
      </c>
      <c r="R16" s="63">
        <f t="shared" si="30"/>
        <v>12</v>
      </c>
      <c r="S16" s="63">
        <f t="shared" si="30"/>
        <v>4</v>
      </c>
      <c r="T16" s="63">
        <f t="shared" si="30"/>
        <v>0</v>
      </c>
      <c r="U16" s="63">
        <f t="shared" si="30"/>
        <v>0</v>
      </c>
      <c r="V16" s="63">
        <f t="shared" si="30"/>
        <v>0</v>
      </c>
      <c r="W16" s="63">
        <f t="shared" si="30"/>
        <v>0</v>
      </c>
      <c r="X16" s="63">
        <f t="shared" si="30"/>
        <v>0</v>
      </c>
      <c r="Y16" s="63">
        <f t="shared" si="30"/>
        <v>0</v>
      </c>
      <c r="Z16" s="50">
        <v>34</v>
      </c>
      <c r="AA16" s="48">
        <f t="shared" si="37"/>
        <v>34</v>
      </c>
      <c r="AB16" s="36"/>
      <c r="AC16" s="52">
        <f t="shared" si="38"/>
        <v>18</v>
      </c>
      <c r="AD16" s="52">
        <v>12</v>
      </c>
      <c r="AE16" s="52">
        <v>4</v>
      </c>
      <c r="AF16" s="52"/>
      <c r="AG16" s="52"/>
      <c r="AH16" s="48"/>
      <c r="AI16" s="48"/>
      <c r="AJ16" s="48"/>
      <c r="AK16" s="48"/>
      <c r="AL16" s="50"/>
      <c r="AM16" s="48"/>
      <c r="AN16" s="52"/>
      <c r="AO16" s="52"/>
      <c r="AP16" s="52"/>
      <c r="AQ16" s="52"/>
      <c r="AR16" s="52"/>
      <c r="AS16" s="52"/>
      <c r="AT16" s="48"/>
      <c r="AU16" s="48"/>
      <c r="AV16" s="48"/>
      <c r="AW16" s="48"/>
      <c r="AX16" s="50"/>
      <c r="AY16" s="48"/>
      <c r="AZ16" s="36"/>
      <c r="BA16" s="52"/>
      <c r="BB16" s="52"/>
      <c r="BC16" s="52"/>
      <c r="BD16" s="52"/>
      <c r="BE16" s="52"/>
      <c r="BF16" s="48"/>
      <c r="BG16" s="48"/>
      <c r="BH16" s="48"/>
      <c r="BI16" s="48"/>
      <c r="BJ16" s="50"/>
      <c r="BK16" s="48"/>
      <c r="BL16" s="52"/>
      <c r="BM16" s="52"/>
      <c r="BN16" s="52"/>
      <c r="BO16" s="52"/>
      <c r="BP16" s="52"/>
      <c r="BQ16" s="52"/>
      <c r="BR16" s="48"/>
      <c r="BS16" s="48"/>
      <c r="BT16" s="48"/>
      <c r="BU16" s="48"/>
      <c r="BV16" s="50"/>
      <c r="BW16" s="48"/>
      <c r="BX16" s="52"/>
      <c r="BY16" s="52"/>
      <c r="BZ16" s="52"/>
      <c r="CA16" s="36"/>
      <c r="CB16" s="36"/>
      <c r="CC16" s="36"/>
      <c r="CD16" s="38"/>
      <c r="CE16" s="38"/>
      <c r="CF16" s="38"/>
      <c r="CG16" s="38"/>
      <c r="CH16" s="41"/>
      <c r="CI16" s="38"/>
      <c r="CJ16" s="36"/>
      <c r="CK16" s="52"/>
      <c r="CL16" s="36"/>
      <c r="CM16" s="36"/>
      <c r="CN16" s="36"/>
      <c r="CO16" s="36"/>
      <c r="CP16" s="38"/>
      <c r="CQ16" s="38"/>
      <c r="CR16" s="38"/>
      <c r="CS16" s="38"/>
      <c r="CT16" s="41"/>
      <c r="CU16" s="38"/>
      <c r="CV16" s="36"/>
      <c r="CW16" s="52"/>
      <c r="CX16" s="36"/>
      <c r="CY16" s="36"/>
      <c r="CZ16" s="36"/>
      <c r="DA16" s="36"/>
      <c r="DB16" s="38"/>
      <c r="DC16" s="38"/>
      <c r="DD16" s="38"/>
      <c r="DE16" s="38"/>
      <c r="DF16" s="41"/>
      <c r="DG16" s="38"/>
      <c r="DH16" s="36"/>
      <c r="DI16" s="52"/>
      <c r="DJ16" s="36"/>
      <c r="DK16" s="36"/>
      <c r="DL16" s="36"/>
      <c r="DM16" s="36"/>
      <c r="DN16" s="42"/>
      <c r="DO16" s="40"/>
      <c r="DP16" s="40"/>
      <c r="DQ16" s="40"/>
      <c r="DR16" s="55">
        <f t="shared" si="31"/>
        <v>34</v>
      </c>
      <c r="DS16" s="55" t="b">
        <f t="shared" si="32"/>
        <v>1</v>
      </c>
      <c r="DT16" s="34"/>
      <c r="DU16" s="34"/>
      <c r="DV16" s="34"/>
      <c r="DW16" s="34"/>
      <c r="DX16" s="11"/>
      <c r="DY16" s="11"/>
    </row>
    <row r="17" spans="1:162" x14ac:dyDescent="0.25">
      <c r="A17" s="51" t="s">
        <v>255</v>
      </c>
      <c r="B17" s="82" t="s">
        <v>268</v>
      </c>
      <c r="C17" s="74" t="str">
        <f t="shared" si="33"/>
        <v xml:space="preserve">,ДЗ,, , , ,, </v>
      </c>
      <c r="D17" s="84"/>
      <c r="E17" s="84" t="s">
        <v>124</v>
      </c>
      <c r="F17" s="84"/>
      <c r="G17" s="48"/>
      <c r="H17" s="48"/>
      <c r="I17" s="48"/>
      <c r="J17" s="48"/>
      <c r="K17" s="54"/>
      <c r="L17" s="50">
        <f t="shared" si="29"/>
        <v>44</v>
      </c>
      <c r="M17" s="48">
        <v>44</v>
      </c>
      <c r="N17" s="48"/>
      <c r="O17" s="63">
        <f t="shared" si="39"/>
        <v>44</v>
      </c>
      <c r="P17" s="63">
        <f t="shared" si="30"/>
        <v>0</v>
      </c>
      <c r="Q17" s="63">
        <f t="shared" si="30"/>
        <v>34</v>
      </c>
      <c r="R17" s="63">
        <f t="shared" si="30"/>
        <v>10</v>
      </c>
      <c r="S17" s="63">
        <f t="shared" si="30"/>
        <v>0</v>
      </c>
      <c r="T17" s="63">
        <f t="shared" si="30"/>
        <v>0</v>
      </c>
      <c r="U17" s="63">
        <f t="shared" si="30"/>
        <v>0</v>
      </c>
      <c r="V17" s="63">
        <f t="shared" si="30"/>
        <v>0</v>
      </c>
      <c r="W17" s="63">
        <f t="shared" si="30"/>
        <v>0</v>
      </c>
      <c r="X17" s="63">
        <f t="shared" si="30"/>
        <v>0</v>
      </c>
      <c r="Y17" s="63">
        <f t="shared" si="30"/>
        <v>0</v>
      </c>
      <c r="Z17" s="50"/>
      <c r="AA17" s="48"/>
      <c r="AB17" s="36"/>
      <c r="AC17" s="52"/>
      <c r="AD17" s="52"/>
      <c r="AE17" s="52"/>
      <c r="AF17" s="52"/>
      <c r="AG17" s="52"/>
      <c r="AH17" s="48"/>
      <c r="AI17" s="48"/>
      <c r="AJ17" s="48"/>
      <c r="AK17" s="48"/>
      <c r="AL17" s="50">
        <v>44</v>
      </c>
      <c r="AM17" s="48">
        <f t="shared" si="40"/>
        <v>44</v>
      </c>
      <c r="AN17" s="52"/>
      <c r="AO17" s="52">
        <f t="shared" si="36"/>
        <v>34</v>
      </c>
      <c r="AP17" s="52">
        <v>10</v>
      </c>
      <c r="AQ17" s="52"/>
      <c r="AR17" s="52"/>
      <c r="AS17" s="52"/>
      <c r="AT17" s="48"/>
      <c r="AU17" s="48"/>
      <c r="AV17" s="48"/>
      <c r="AW17" s="48"/>
      <c r="AX17" s="50"/>
      <c r="AY17" s="48"/>
      <c r="AZ17" s="36"/>
      <c r="BA17" s="52"/>
      <c r="BB17" s="52"/>
      <c r="BC17" s="52"/>
      <c r="BD17" s="52"/>
      <c r="BE17" s="52"/>
      <c r="BF17" s="48"/>
      <c r="BG17" s="48"/>
      <c r="BH17" s="48"/>
      <c r="BI17" s="48"/>
      <c r="BJ17" s="50"/>
      <c r="BK17" s="48"/>
      <c r="BL17" s="52"/>
      <c r="BM17" s="52"/>
      <c r="BN17" s="52"/>
      <c r="BO17" s="52"/>
      <c r="BP17" s="52"/>
      <c r="BQ17" s="52"/>
      <c r="BR17" s="48"/>
      <c r="BS17" s="48"/>
      <c r="BT17" s="48"/>
      <c r="BU17" s="48"/>
      <c r="BV17" s="50"/>
      <c r="BW17" s="48"/>
      <c r="BX17" s="52"/>
      <c r="BY17" s="52"/>
      <c r="BZ17" s="52"/>
      <c r="CA17" s="36"/>
      <c r="CB17" s="36"/>
      <c r="CC17" s="36"/>
      <c r="CD17" s="38"/>
      <c r="CE17" s="38"/>
      <c r="CF17" s="38"/>
      <c r="CG17" s="38"/>
      <c r="CH17" s="41"/>
      <c r="CI17" s="38"/>
      <c r="CJ17" s="36"/>
      <c r="CK17" s="52"/>
      <c r="CL17" s="36"/>
      <c r="CM17" s="36"/>
      <c r="CN17" s="36"/>
      <c r="CO17" s="36"/>
      <c r="CP17" s="38"/>
      <c r="CQ17" s="38"/>
      <c r="CR17" s="38"/>
      <c r="CS17" s="38"/>
      <c r="CT17" s="41"/>
      <c r="CU17" s="38"/>
      <c r="CV17" s="36"/>
      <c r="CW17" s="52"/>
      <c r="CX17" s="36"/>
      <c r="CY17" s="36"/>
      <c r="CZ17" s="36"/>
      <c r="DA17" s="36"/>
      <c r="DB17" s="38"/>
      <c r="DC17" s="38"/>
      <c r="DD17" s="38"/>
      <c r="DE17" s="38"/>
      <c r="DF17" s="41"/>
      <c r="DG17" s="38"/>
      <c r="DH17" s="36"/>
      <c r="DI17" s="52"/>
      <c r="DJ17" s="36"/>
      <c r="DK17" s="36"/>
      <c r="DL17" s="36"/>
      <c r="DM17" s="36"/>
      <c r="DN17" s="42"/>
      <c r="DO17" s="40"/>
      <c r="DP17" s="40"/>
      <c r="DQ17" s="40"/>
      <c r="DR17" s="55">
        <f t="shared" si="31"/>
        <v>44</v>
      </c>
      <c r="DS17" s="55" t="b">
        <f t="shared" si="32"/>
        <v>1</v>
      </c>
      <c r="DT17" s="34"/>
      <c r="DU17" s="34"/>
      <c r="DV17" s="34"/>
      <c r="DW17" s="34"/>
      <c r="DX17" s="11"/>
      <c r="DY17" s="11"/>
    </row>
    <row r="18" spans="1:162" x14ac:dyDescent="0.25">
      <c r="A18" s="51" t="s">
        <v>256</v>
      </c>
      <c r="B18" s="82" t="s">
        <v>269</v>
      </c>
      <c r="C18" s="74" t="str">
        <f t="shared" si="33"/>
        <v xml:space="preserve">ДФК,ДЗ,, , , ,, </v>
      </c>
      <c r="D18" s="84" t="s">
        <v>284</v>
      </c>
      <c r="E18" s="84" t="s">
        <v>124</v>
      </c>
      <c r="F18" s="84"/>
      <c r="G18" s="48"/>
      <c r="H18" s="48"/>
      <c r="I18" s="48"/>
      <c r="J18" s="48"/>
      <c r="K18" s="54"/>
      <c r="L18" s="50">
        <f t="shared" si="29"/>
        <v>78</v>
      </c>
      <c r="M18" s="48">
        <v>78</v>
      </c>
      <c r="N18" s="48"/>
      <c r="O18" s="63">
        <f t="shared" si="39"/>
        <v>78</v>
      </c>
      <c r="P18" s="63">
        <f t="shared" si="30"/>
        <v>0</v>
      </c>
      <c r="Q18" s="63">
        <f t="shared" si="30"/>
        <v>54</v>
      </c>
      <c r="R18" s="63">
        <f t="shared" si="30"/>
        <v>24</v>
      </c>
      <c r="S18" s="63">
        <f t="shared" si="30"/>
        <v>0</v>
      </c>
      <c r="T18" s="63">
        <f t="shared" si="30"/>
        <v>0</v>
      </c>
      <c r="U18" s="63">
        <f t="shared" si="30"/>
        <v>0</v>
      </c>
      <c r="V18" s="63">
        <f t="shared" si="30"/>
        <v>0</v>
      </c>
      <c r="W18" s="63">
        <f t="shared" si="30"/>
        <v>0</v>
      </c>
      <c r="X18" s="63">
        <f t="shared" si="30"/>
        <v>0</v>
      </c>
      <c r="Y18" s="63">
        <f t="shared" si="30"/>
        <v>0</v>
      </c>
      <c r="Z18" s="50">
        <v>34</v>
      </c>
      <c r="AA18" s="48">
        <f t="shared" si="37"/>
        <v>34</v>
      </c>
      <c r="AB18" s="36"/>
      <c r="AC18" s="52">
        <f t="shared" si="38"/>
        <v>22</v>
      </c>
      <c r="AD18" s="52">
        <v>12</v>
      </c>
      <c r="AE18" s="52"/>
      <c r="AF18" s="52"/>
      <c r="AG18" s="52"/>
      <c r="AH18" s="48"/>
      <c r="AI18" s="48"/>
      <c r="AJ18" s="48"/>
      <c r="AK18" s="48"/>
      <c r="AL18" s="50">
        <v>44</v>
      </c>
      <c r="AM18" s="48">
        <f t="shared" si="40"/>
        <v>44</v>
      </c>
      <c r="AN18" s="52"/>
      <c r="AO18" s="52">
        <f t="shared" si="36"/>
        <v>32</v>
      </c>
      <c r="AP18" s="52">
        <v>12</v>
      </c>
      <c r="AQ18" s="52"/>
      <c r="AR18" s="52"/>
      <c r="AS18" s="52"/>
      <c r="AT18" s="48"/>
      <c r="AU18" s="48"/>
      <c r="AV18" s="48"/>
      <c r="AW18" s="48"/>
      <c r="AX18" s="50"/>
      <c r="AY18" s="48"/>
      <c r="AZ18" s="36"/>
      <c r="BA18" s="52"/>
      <c r="BB18" s="52"/>
      <c r="BC18" s="52"/>
      <c r="BD18" s="52"/>
      <c r="BE18" s="52"/>
      <c r="BF18" s="48"/>
      <c r="BG18" s="48"/>
      <c r="BH18" s="48"/>
      <c r="BI18" s="48"/>
      <c r="BJ18" s="50"/>
      <c r="BK18" s="48"/>
      <c r="BL18" s="52"/>
      <c r="BM18" s="52"/>
      <c r="BN18" s="52"/>
      <c r="BO18" s="52"/>
      <c r="BP18" s="52"/>
      <c r="BQ18" s="52"/>
      <c r="BR18" s="48"/>
      <c r="BS18" s="48"/>
      <c r="BT18" s="48"/>
      <c r="BU18" s="48"/>
      <c r="BV18" s="50"/>
      <c r="BW18" s="48"/>
      <c r="BX18" s="52"/>
      <c r="BY18" s="52"/>
      <c r="BZ18" s="52"/>
      <c r="CA18" s="36"/>
      <c r="CB18" s="36"/>
      <c r="CC18" s="36"/>
      <c r="CD18" s="38"/>
      <c r="CE18" s="38"/>
      <c r="CF18" s="38"/>
      <c r="CG18" s="38"/>
      <c r="CH18" s="41"/>
      <c r="CI18" s="38"/>
      <c r="CJ18" s="36"/>
      <c r="CK18" s="52"/>
      <c r="CL18" s="36"/>
      <c r="CM18" s="36"/>
      <c r="CN18" s="36"/>
      <c r="CO18" s="36"/>
      <c r="CP18" s="38"/>
      <c r="CQ18" s="38"/>
      <c r="CR18" s="38"/>
      <c r="CS18" s="38"/>
      <c r="CT18" s="41"/>
      <c r="CU18" s="38"/>
      <c r="CV18" s="36"/>
      <c r="CW18" s="52"/>
      <c r="CX18" s="36"/>
      <c r="CY18" s="36"/>
      <c r="CZ18" s="36"/>
      <c r="DA18" s="36"/>
      <c r="DB18" s="38"/>
      <c r="DC18" s="38"/>
      <c r="DD18" s="38"/>
      <c r="DE18" s="38"/>
      <c r="DF18" s="41"/>
      <c r="DG18" s="38"/>
      <c r="DH18" s="36"/>
      <c r="DI18" s="52"/>
      <c r="DJ18" s="36"/>
      <c r="DK18" s="36"/>
      <c r="DL18" s="36"/>
      <c r="DM18" s="36"/>
      <c r="DN18" s="42"/>
      <c r="DO18" s="40"/>
      <c r="DP18" s="40"/>
      <c r="DQ18" s="40"/>
      <c r="DR18" s="55">
        <f t="shared" si="31"/>
        <v>78</v>
      </c>
      <c r="DS18" s="55" t="b">
        <f t="shared" si="32"/>
        <v>1</v>
      </c>
      <c r="DT18" s="34"/>
      <c r="DU18" s="34"/>
      <c r="DV18" s="34"/>
      <c r="DW18" s="34"/>
      <c r="DX18" s="11"/>
      <c r="DY18" s="11"/>
    </row>
    <row r="19" spans="1:162" x14ac:dyDescent="0.25">
      <c r="A19" s="51" t="s">
        <v>257</v>
      </c>
      <c r="B19" s="82" t="s">
        <v>270</v>
      </c>
      <c r="C19" s="74" t="str">
        <f t="shared" si="33"/>
        <v xml:space="preserve">ДФК,ДЗ,, , , ,, </v>
      </c>
      <c r="D19" s="84" t="s">
        <v>284</v>
      </c>
      <c r="E19" s="84" t="s">
        <v>124</v>
      </c>
      <c r="F19" s="84"/>
      <c r="G19" s="48"/>
      <c r="H19" s="48"/>
      <c r="I19" s="48"/>
      <c r="J19" s="48"/>
      <c r="K19" s="54"/>
      <c r="L19" s="50">
        <f t="shared" si="29"/>
        <v>78</v>
      </c>
      <c r="M19" s="48">
        <v>78</v>
      </c>
      <c r="N19" s="48"/>
      <c r="O19" s="63">
        <f t="shared" si="39"/>
        <v>78</v>
      </c>
      <c r="P19" s="63">
        <f t="shared" si="30"/>
        <v>0</v>
      </c>
      <c r="Q19" s="63">
        <f t="shared" si="30"/>
        <v>50</v>
      </c>
      <c r="R19" s="63">
        <f t="shared" si="30"/>
        <v>28</v>
      </c>
      <c r="S19" s="63">
        <f t="shared" si="30"/>
        <v>0</v>
      </c>
      <c r="T19" s="63">
        <f t="shared" si="30"/>
        <v>0</v>
      </c>
      <c r="U19" s="63">
        <f t="shared" si="30"/>
        <v>0</v>
      </c>
      <c r="V19" s="63">
        <f t="shared" si="30"/>
        <v>0</v>
      </c>
      <c r="W19" s="63">
        <f t="shared" si="30"/>
        <v>0</v>
      </c>
      <c r="X19" s="63">
        <f t="shared" si="30"/>
        <v>0</v>
      </c>
      <c r="Y19" s="63">
        <f t="shared" si="30"/>
        <v>0</v>
      </c>
      <c r="Z19" s="50">
        <v>34</v>
      </c>
      <c r="AA19" s="48">
        <f t="shared" si="37"/>
        <v>34</v>
      </c>
      <c r="AB19" s="36"/>
      <c r="AC19" s="52">
        <f t="shared" si="38"/>
        <v>22</v>
      </c>
      <c r="AD19" s="52">
        <v>12</v>
      </c>
      <c r="AE19" s="52"/>
      <c r="AF19" s="52"/>
      <c r="AG19" s="52"/>
      <c r="AH19" s="48"/>
      <c r="AI19" s="48"/>
      <c r="AJ19" s="48"/>
      <c r="AK19" s="48"/>
      <c r="AL19" s="50">
        <v>44</v>
      </c>
      <c r="AM19" s="48">
        <f t="shared" si="40"/>
        <v>44</v>
      </c>
      <c r="AN19" s="52"/>
      <c r="AO19" s="52">
        <f t="shared" si="36"/>
        <v>28</v>
      </c>
      <c r="AP19" s="52">
        <v>16</v>
      </c>
      <c r="AQ19" s="52"/>
      <c r="AR19" s="52"/>
      <c r="AS19" s="52"/>
      <c r="AT19" s="48"/>
      <c r="AU19" s="48"/>
      <c r="AV19" s="48"/>
      <c r="AW19" s="48"/>
      <c r="AX19" s="50"/>
      <c r="AY19" s="48"/>
      <c r="AZ19" s="36"/>
      <c r="BA19" s="52"/>
      <c r="BB19" s="52"/>
      <c r="BC19" s="52"/>
      <c r="BD19" s="52"/>
      <c r="BE19" s="52"/>
      <c r="BF19" s="48"/>
      <c r="BG19" s="48"/>
      <c r="BH19" s="48"/>
      <c r="BI19" s="48"/>
      <c r="BJ19" s="50"/>
      <c r="BK19" s="48"/>
      <c r="BL19" s="52"/>
      <c r="BM19" s="52"/>
      <c r="BN19" s="52"/>
      <c r="BO19" s="52"/>
      <c r="BP19" s="52"/>
      <c r="BQ19" s="52"/>
      <c r="BR19" s="48"/>
      <c r="BS19" s="48"/>
      <c r="BT19" s="48"/>
      <c r="BU19" s="48"/>
      <c r="BV19" s="50"/>
      <c r="BW19" s="48"/>
      <c r="BX19" s="52"/>
      <c r="BY19" s="52"/>
      <c r="BZ19" s="52"/>
      <c r="CA19" s="36"/>
      <c r="CB19" s="36"/>
      <c r="CC19" s="36"/>
      <c r="CD19" s="38"/>
      <c r="CE19" s="38"/>
      <c r="CF19" s="38"/>
      <c r="CG19" s="38"/>
      <c r="CH19" s="41"/>
      <c r="CI19" s="38"/>
      <c r="CJ19" s="36"/>
      <c r="CK19" s="52"/>
      <c r="CL19" s="36"/>
      <c r="CM19" s="36"/>
      <c r="CN19" s="36"/>
      <c r="CO19" s="36"/>
      <c r="CP19" s="38"/>
      <c r="CQ19" s="38"/>
      <c r="CR19" s="38"/>
      <c r="CS19" s="38"/>
      <c r="CT19" s="41"/>
      <c r="CU19" s="38"/>
      <c r="CV19" s="36"/>
      <c r="CW19" s="52"/>
      <c r="CX19" s="36"/>
      <c r="CY19" s="36"/>
      <c r="CZ19" s="36"/>
      <c r="DA19" s="36"/>
      <c r="DB19" s="38"/>
      <c r="DC19" s="38"/>
      <c r="DD19" s="38"/>
      <c r="DE19" s="38"/>
      <c r="DF19" s="41"/>
      <c r="DG19" s="38"/>
      <c r="DH19" s="36"/>
      <c r="DI19" s="52"/>
      <c r="DJ19" s="36"/>
      <c r="DK19" s="36"/>
      <c r="DL19" s="36"/>
      <c r="DM19" s="36"/>
      <c r="DN19" s="42"/>
      <c r="DO19" s="40"/>
      <c r="DP19" s="40"/>
      <c r="DQ19" s="40"/>
      <c r="DR19" s="55">
        <f t="shared" si="31"/>
        <v>78</v>
      </c>
      <c r="DS19" s="55" t="b">
        <f t="shared" si="32"/>
        <v>1</v>
      </c>
      <c r="DT19" s="34"/>
      <c r="DU19" s="34"/>
      <c r="DV19" s="34"/>
      <c r="DW19" s="34"/>
      <c r="DX19" s="11"/>
      <c r="DY19" s="11"/>
    </row>
    <row r="20" spans="1:162" x14ac:dyDescent="0.25">
      <c r="A20" s="51" t="s">
        <v>258</v>
      </c>
      <c r="B20" s="82" t="s">
        <v>271</v>
      </c>
      <c r="C20" s="74" t="str">
        <f t="shared" si="33"/>
        <v xml:space="preserve">ДЗ,,, , , ,, </v>
      </c>
      <c r="D20" s="84" t="s">
        <v>124</v>
      </c>
      <c r="E20" s="84"/>
      <c r="F20" s="84"/>
      <c r="G20" s="48"/>
      <c r="H20" s="48"/>
      <c r="I20" s="48"/>
      <c r="J20" s="48"/>
      <c r="K20" s="54"/>
      <c r="L20" s="50">
        <f t="shared" si="29"/>
        <v>34</v>
      </c>
      <c r="M20" s="48">
        <v>34</v>
      </c>
      <c r="N20" s="48"/>
      <c r="O20" s="63">
        <f t="shared" si="39"/>
        <v>34</v>
      </c>
      <c r="P20" s="63">
        <f t="shared" si="30"/>
        <v>0</v>
      </c>
      <c r="Q20" s="63">
        <f t="shared" si="30"/>
        <v>22</v>
      </c>
      <c r="R20" s="63">
        <f t="shared" si="30"/>
        <v>12</v>
      </c>
      <c r="S20" s="63">
        <f t="shared" si="30"/>
        <v>0</v>
      </c>
      <c r="T20" s="63">
        <f t="shared" si="30"/>
        <v>0</v>
      </c>
      <c r="U20" s="63">
        <f t="shared" si="30"/>
        <v>0</v>
      </c>
      <c r="V20" s="63">
        <f t="shared" si="30"/>
        <v>0</v>
      </c>
      <c r="W20" s="63">
        <f t="shared" si="30"/>
        <v>0</v>
      </c>
      <c r="X20" s="63">
        <f t="shared" si="30"/>
        <v>0</v>
      </c>
      <c r="Y20" s="63">
        <f t="shared" si="30"/>
        <v>0</v>
      </c>
      <c r="Z20" s="50">
        <v>34</v>
      </c>
      <c r="AA20" s="48">
        <f t="shared" si="37"/>
        <v>34</v>
      </c>
      <c r="AB20" s="36"/>
      <c r="AC20" s="52">
        <f t="shared" si="38"/>
        <v>22</v>
      </c>
      <c r="AD20" s="52">
        <v>12</v>
      </c>
      <c r="AE20" s="52"/>
      <c r="AF20" s="52"/>
      <c r="AG20" s="52"/>
      <c r="AH20" s="48"/>
      <c r="AI20" s="48"/>
      <c r="AJ20" s="48"/>
      <c r="AK20" s="48"/>
      <c r="AL20" s="50"/>
      <c r="AM20" s="48"/>
      <c r="AN20" s="52"/>
      <c r="AO20" s="52"/>
      <c r="AP20" s="52"/>
      <c r="AQ20" s="52"/>
      <c r="AR20" s="52"/>
      <c r="AS20" s="52"/>
      <c r="AT20" s="48"/>
      <c r="AU20" s="48"/>
      <c r="AV20" s="48"/>
      <c r="AW20" s="48"/>
      <c r="AX20" s="50"/>
      <c r="AY20" s="48"/>
      <c r="AZ20" s="36"/>
      <c r="BA20" s="52"/>
      <c r="BB20" s="52"/>
      <c r="BC20" s="52"/>
      <c r="BD20" s="52"/>
      <c r="BE20" s="52"/>
      <c r="BF20" s="48"/>
      <c r="BG20" s="48"/>
      <c r="BH20" s="48"/>
      <c r="BI20" s="48"/>
      <c r="BJ20" s="50"/>
      <c r="BK20" s="48"/>
      <c r="BL20" s="52"/>
      <c r="BM20" s="52"/>
      <c r="BN20" s="52"/>
      <c r="BO20" s="52"/>
      <c r="BP20" s="52"/>
      <c r="BQ20" s="52"/>
      <c r="BR20" s="48"/>
      <c r="BS20" s="48"/>
      <c r="BT20" s="48"/>
      <c r="BU20" s="48"/>
      <c r="BV20" s="50"/>
      <c r="BW20" s="48"/>
      <c r="BX20" s="52"/>
      <c r="BY20" s="52"/>
      <c r="BZ20" s="52"/>
      <c r="CA20" s="36"/>
      <c r="CB20" s="36"/>
      <c r="CC20" s="36"/>
      <c r="CD20" s="38"/>
      <c r="CE20" s="38"/>
      <c r="CF20" s="38"/>
      <c r="CG20" s="38"/>
      <c r="CH20" s="41"/>
      <c r="CI20" s="38"/>
      <c r="CJ20" s="36"/>
      <c r="CK20" s="52"/>
      <c r="CL20" s="36"/>
      <c r="CM20" s="36"/>
      <c r="CN20" s="36"/>
      <c r="CO20" s="36"/>
      <c r="CP20" s="38"/>
      <c r="CQ20" s="38"/>
      <c r="CR20" s="38"/>
      <c r="CS20" s="38"/>
      <c r="CT20" s="41"/>
      <c r="CU20" s="38"/>
      <c r="CV20" s="36"/>
      <c r="CW20" s="52"/>
      <c r="CX20" s="36"/>
      <c r="CY20" s="36"/>
      <c r="CZ20" s="36"/>
      <c r="DA20" s="36"/>
      <c r="DB20" s="38"/>
      <c r="DC20" s="38"/>
      <c r="DD20" s="38"/>
      <c r="DE20" s="38"/>
      <c r="DF20" s="41"/>
      <c r="DG20" s="38"/>
      <c r="DH20" s="36"/>
      <c r="DI20" s="52"/>
      <c r="DJ20" s="36"/>
      <c r="DK20" s="36"/>
      <c r="DL20" s="36"/>
      <c r="DM20" s="36"/>
      <c r="DN20" s="42"/>
      <c r="DO20" s="40"/>
      <c r="DP20" s="40"/>
      <c r="DQ20" s="40"/>
      <c r="DR20" s="55">
        <f t="shared" si="31"/>
        <v>34</v>
      </c>
      <c r="DS20" s="55" t="b">
        <f t="shared" si="32"/>
        <v>1</v>
      </c>
      <c r="DT20" s="34"/>
      <c r="DU20" s="34"/>
      <c r="DV20" s="34"/>
      <c r="DW20" s="34"/>
      <c r="DX20" s="11"/>
      <c r="DY20" s="11"/>
    </row>
    <row r="21" spans="1:162" x14ac:dyDescent="0.25">
      <c r="A21" s="51" t="s">
        <v>259</v>
      </c>
      <c r="B21" s="82" t="s">
        <v>127</v>
      </c>
      <c r="C21" s="74" t="str">
        <f t="shared" si="33"/>
        <v xml:space="preserve">ДЗ,ДЗ,, , , ,, </v>
      </c>
      <c r="D21" s="84" t="s">
        <v>124</v>
      </c>
      <c r="E21" s="84" t="s">
        <v>124</v>
      </c>
      <c r="F21" s="84"/>
      <c r="G21" s="48"/>
      <c r="H21" s="48"/>
      <c r="I21" s="48"/>
      <c r="J21" s="48"/>
      <c r="K21" s="54"/>
      <c r="L21" s="50">
        <f t="shared" si="29"/>
        <v>78</v>
      </c>
      <c r="M21" s="48">
        <v>78</v>
      </c>
      <c r="N21" s="48"/>
      <c r="O21" s="63">
        <f t="shared" si="39"/>
        <v>78</v>
      </c>
      <c r="P21" s="63">
        <f t="shared" si="30"/>
        <v>0</v>
      </c>
      <c r="Q21" s="63">
        <f t="shared" si="30"/>
        <v>0</v>
      </c>
      <c r="R21" s="63">
        <f t="shared" si="30"/>
        <v>78</v>
      </c>
      <c r="S21" s="63">
        <f t="shared" si="30"/>
        <v>0</v>
      </c>
      <c r="T21" s="63">
        <f t="shared" si="30"/>
        <v>0</v>
      </c>
      <c r="U21" s="63">
        <f t="shared" si="30"/>
        <v>0</v>
      </c>
      <c r="V21" s="63">
        <f t="shared" si="30"/>
        <v>0</v>
      </c>
      <c r="W21" s="63">
        <f t="shared" si="30"/>
        <v>0</v>
      </c>
      <c r="X21" s="63">
        <f t="shared" si="30"/>
        <v>0</v>
      </c>
      <c r="Y21" s="63">
        <f t="shared" si="30"/>
        <v>0</v>
      </c>
      <c r="Z21" s="50">
        <v>34</v>
      </c>
      <c r="AA21" s="48">
        <f t="shared" si="37"/>
        <v>34</v>
      </c>
      <c r="AB21" s="36"/>
      <c r="AC21" s="52">
        <f t="shared" si="38"/>
        <v>0</v>
      </c>
      <c r="AD21" s="52">
        <v>34</v>
      </c>
      <c r="AE21" s="52"/>
      <c r="AF21" s="52"/>
      <c r="AG21" s="52"/>
      <c r="AH21" s="48"/>
      <c r="AI21" s="48"/>
      <c r="AJ21" s="48"/>
      <c r="AK21" s="48"/>
      <c r="AL21" s="50">
        <v>44</v>
      </c>
      <c r="AM21" s="48">
        <f t="shared" si="40"/>
        <v>44</v>
      </c>
      <c r="AN21" s="52"/>
      <c r="AO21" s="52">
        <f t="shared" si="36"/>
        <v>0</v>
      </c>
      <c r="AP21" s="52">
        <v>44</v>
      </c>
      <c r="AQ21" s="52"/>
      <c r="AR21" s="52"/>
      <c r="AS21" s="52"/>
      <c r="AT21" s="48"/>
      <c r="AU21" s="48"/>
      <c r="AV21" s="48"/>
      <c r="AW21" s="48"/>
      <c r="AX21" s="50"/>
      <c r="AY21" s="48"/>
      <c r="AZ21" s="36"/>
      <c r="BA21" s="52"/>
      <c r="BB21" s="52"/>
      <c r="BC21" s="52"/>
      <c r="BD21" s="52"/>
      <c r="BE21" s="52"/>
      <c r="BF21" s="48"/>
      <c r="BG21" s="48"/>
      <c r="BH21" s="48"/>
      <c r="BI21" s="48"/>
      <c r="BJ21" s="50"/>
      <c r="BK21" s="48"/>
      <c r="BL21" s="52"/>
      <c r="BM21" s="52"/>
      <c r="BN21" s="52"/>
      <c r="BO21" s="52"/>
      <c r="BP21" s="52"/>
      <c r="BQ21" s="52"/>
      <c r="BR21" s="48"/>
      <c r="BS21" s="48"/>
      <c r="BT21" s="48"/>
      <c r="BU21" s="48"/>
      <c r="BV21" s="50"/>
      <c r="BW21" s="48"/>
      <c r="BX21" s="52"/>
      <c r="BY21" s="52"/>
      <c r="BZ21" s="52"/>
      <c r="CA21" s="36"/>
      <c r="CB21" s="36"/>
      <c r="CC21" s="36"/>
      <c r="CD21" s="38"/>
      <c r="CE21" s="38"/>
      <c r="CF21" s="38"/>
      <c r="CG21" s="38"/>
      <c r="CH21" s="41"/>
      <c r="CI21" s="38"/>
      <c r="CJ21" s="36"/>
      <c r="CK21" s="52"/>
      <c r="CL21" s="36"/>
      <c r="CM21" s="36"/>
      <c r="CN21" s="36"/>
      <c r="CO21" s="36"/>
      <c r="CP21" s="38"/>
      <c r="CQ21" s="38"/>
      <c r="CR21" s="38"/>
      <c r="CS21" s="38"/>
      <c r="CT21" s="41"/>
      <c r="CU21" s="38"/>
      <c r="CV21" s="36"/>
      <c r="CW21" s="52"/>
      <c r="CX21" s="36"/>
      <c r="CY21" s="36"/>
      <c r="CZ21" s="36"/>
      <c r="DA21" s="36"/>
      <c r="DB21" s="38"/>
      <c r="DC21" s="38"/>
      <c r="DD21" s="38"/>
      <c r="DE21" s="38"/>
      <c r="DF21" s="41"/>
      <c r="DG21" s="38"/>
      <c r="DH21" s="36"/>
      <c r="DI21" s="52"/>
      <c r="DJ21" s="36"/>
      <c r="DK21" s="36"/>
      <c r="DL21" s="36"/>
      <c r="DM21" s="36"/>
      <c r="DN21" s="42"/>
      <c r="DO21" s="40"/>
      <c r="DP21" s="40"/>
      <c r="DQ21" s="40"/>
      <c r="DR21" s="55">
        <f t="shared" si="31"/>
        <v>78</v>
      </c>
      <c r="DS21" s="55" t="b">
        <f t="shared" si="32"/>
        <v>1</v>
      </c>
      <c r="DT21" s="34"/>
      <c r="DU21" s="34"/>
      <c r="DV21" s="34"/>
      <c r="DW21" s="34"/>
      <c r="DX21" s="11"/>
      <c r="DY21" s="11"/>
    </row>
    <row r="22" spans="1:162" ht="26.25" customHeight="1" x14ac:dyDescent="0.25">
      <c r="A22" s="54" t="s">
        <v>260</v>
      </c>
      <c r="B22" s="83" t="s">
        <v>272</v>
      </c>
      <c r="C22" s="74" t="str">
        <f t="shared" si="33"/>
        <v xml:space="preserve">,ДЗ,, , , ,, </v>
      </c>
      <c r="D22" s="84"/>
      <c r="E22" s="84" t="s">
        <v>124</v>
      </c>
      <c r="F22" s="84"/>
      <c r="G22" s="48"/>
      <c r="H22" s="48"/>
      <c r="I22" s="48"/>
      <c r="J22" s="48"/>
      <c r="K22" s="54"/>
      <c r="L22" s="50">
        <f t="shared" si="29"/>
        <v>68</v>
      </c>
      <c r="M22" s="48">
        <v>68</v>
      </c>
      <c r="N22" s="48"/>
      <c r="O22" s="63">
        <f t="shared" si="39"/>
        <v>68</v>
      </c>
      <c r="P22" s="63">
        <f t="shared" si="30"/>
        <v>0</v>
      </c>
      <c r="Q22" s="63">
        <f t="shared" si="30"/>
        <v>40</v>
      </c>
      <c r="R22" s="63">
        <f t="shared" si="30"/>
        <v>28</v>
      </c>
      <c r="S22" s="63">
        <f t="shared" si="30"/>
        <v>0</v>
      </c>
      <c r="T22" s="63">
        <f t="shared" si="30"/>
        <v>0</v>
      </c>
      <c r="U22" s="63">
        <f t="shared" si="30"/>
        <v>0</v>
      </c>
      <c r="V22" s="63">
        <f t="shared" si="30"/>
        <v>0</v>
      </c>
      <c r="W22" s="63">
        <f t="shared" si="30"/>
        <v>0</v>
      </c>
      <c r="X22" s="63">
        <f t="shared" si="30"/>
        <v>0</v>
      </c>
      <c r="Y22" s="63">
        <f t="shared" si="30"/>
        <v>0</v>
      </c>
      <c r="Z22" s="50"/>
      <c r="AA22" s="48"/>
      <c r="AB22" s="36"/>
      <c r="AC22" s="52"/>
      <c r="AD22" s="52"/>
      <c r="AE22" s="52"/>
      <c r="AF22" s="52"/>
      <c r="AG22" s="52"/>
      <c r="AH22" s="48"/>
      <c r="AI22" s="48"/>
      <c r="AJ22" s="48"/>
      <c r="AK22" s="48"/>
      <c r="AL22" s="50">
        <v>68</v>
      </c>
      <c r="AM22" s="48">
        <f t="shared" si="40"/>
        <v>68</v>
      </c>
      <c r="AN22" s="52"/>
      <c r="AO22" s="52">
        <f t="shared" si="36"/>
        <v>40</v>
      </c>
      <c r="AP22" s="52">
        <v>28</v>
      </c>
      <c r="AQ22" s="52"/>
      <c r="AR22" s="52"/>
      <c r="AS22" s="52"/>
      <c r="AT22" s="48"/>
      <c r="AU22" s="48"/>
      <c r="AV22" s="48"/>
      <c r="AW22" s="48"/>
      <c r="AX22" s="50"/>
      <c r="AY22" s="48"/>
      <c r="AZ22" s="36"/>
      <c r="BA22" s="52"/>
      <c r="BB22" s="52"/>
      <c r="BC22" s="52"/>
      <c r="BD22" s="52"/>
      <c r="BE22" s="52"/>
      <c r="BF22" s="48"/>
      <c r="BG22" s="48"/>
      <c r="BH22" s="48"/>
      <c r="BI22" s="48"/>
      <c r="BJ22" s="50"/>
      <c r="BK22" s="48"/>
      <c r="BL22" s="52"/>
      <c r="BM22" s="52"/>
      <c r="BN22" s="52"/>
      <c r="BO22" s="52"/>
      <c r="BP22" s="52"/>
      <c r="BQ22" s="52"/>
      <c r="BR22" s="48"/>
      <c r="BS22" s="48"/>
      <c r="BT22" s="48"/>
      <c r="BU22" s="48"/>
      <c r="BV22" s="50"/>
      <c r="BW22" s="48"/>
      <c r="BX22" s="52"/>
      <c r="BY22" s="52"/>
      <c r="BZ22" s="52"/>
      <c r="CA22" s="36"/>
      <c r="CB22" s="36"/>
      <c r="CC22" s="36"/>
      <c r="CD22" s="38"/>
      <c r="CE22" s="38"/>
      <c r="CF22" s="38"/>
      <c r="CG22" s="38"/>
      <c r="CH22" s="41"/>
      <c r="CI22" s="38"/>
      <c r="CJ22" s="36"/>
      <c r="CK22" s="52"/>
      <c r="CL22" s="36"/>
      <c r="CM22" s="36"/>
      <c r="CN22" s="36"/>
      <c r="CO22" s="36"/>
      <c r="CP22" s="38"/>
      <c r="CQ22" s="38"/>
      <c r="CR22" s="38"/>
      <c r="CS22" s="38"/>
      <c r="CT22" s="41"/>
      <c r="CU22" s="38"/>
      <c r="CV22" s="36"/>
      <c r="CW22" s="52"/>
      <c r="CX22" s="36"/>
      <c r="CY22" s="36"/>
      <c r="CZ22" s="36"/>
      <c r="DA22" s="36"/>
      <c r="DB22" s="38"/>
      <c r="DC22" s="38"/>
      <c r="DD22" s="38"/>
      <c r="DE22" s="38"/>
      <c r="DF22" s="41"/>
      <c r="DG22" s="38"/>
      <c r="DH22" s="36"/>
      <c r="DI22" s="52"/>
      <c r="DJ22" s="36"/>
      <c r="DK22" s="36"/>
      <c r="DL22" s="36"/>
      <c r="DM22" s="36"/>
      <c r="DN22" s="42"/>
      <c r="DO22" s="40"/>
      <c r="DP22" s="40"/>
      <c r="DQ22" s="40"/>
      <c r="DR22" s="55">
        <f t="shared" si="31"/>
        <v>68</v>
      </c>
      <c r="DS22" s="55" t="b">
        <f t="shared" si="32"/>
        <v>1</v>
      </c>
      <c r="DT22" s="34"/>
      <c r="DU22" s="34"/>
      <c r="DV22" s="34"/>
      <c r="DW22" s="34"/>
      <c r="DX22" s="11"/>
      <c r="DY22" s="11"/>
    </row>
    <row r="23" spans="1:162" x14ac:dyDescent="0.25">
      <c r="A23" s="90" t="s">
        <v>274</v>
      </c>
      <c r="B23" s="91" t="s">
        <v>273</v>
      </c>
      <c r="C23" s="86"/>
      <c r="D23" s="100"/>
      <c r="E23" s="100"/>
      <c r="F23" s="87"/>
      <c r="G23" s="88"/>
      <c r="H23" s="88"/>
      <c r="I23" s="88"/>
      <c r="J23" s="88"/>
      <c r="K23" s="89"/>
      <c r="L23" s="56">
        <f t="shared" ref="L23:AQ23" si="41">SUM(L24:L25)</f>
        <v>82</v>
      </c>
      <c r="M23" s="56">
        <f t="shared" si="41"/>
        <v>0</v>
      </c>
      <c r="N23" s="56">
        <f t="shared" si="41"/>
        <v>82</v>
      </c>
      <c r="O23" s="75">
        <f t="shared" si="41"/>
        <v>44</v>
      </c>
      <c r="P23" s="75">
        <f t="shared" si="41"/>
        <v>0</v>
      </c>
      <c r="Q23" s="75">
        <f t="shared" si="41"/>
        <v>0</v>
      </c>
      <c r="R23" s="75">
        <f t="shared" si="41"/>
        <v>0</v>
      </c>
      <c r="S23" s="75">
        <f t="shared" si="41"/>
        <v>0</v>
      </c>
      <c r="T23" s="75">
        <f t="shared" si="41"/>
        <v>0</v>
      </c>
      <c r="U23" s="75">
        <f t="shared" si="41"/>
        <v>0</v>
      </c>
      <c r="V23" s="75">
        <f t="shared" si="41"/>
        <v>38</v>
      </c>
      <c r="W23" s="75">
        <f t="shared" si="41"/>
        <v>0</v>
      </c>
      <c r="X23" s="75">
        <f t="shared" si="41"/>
        <v>0</v>
      </c>
      <c r="Y23" s="75">
        <f t="shared" si="41"/>
        <v>0</v>
      </c>
      <c r="Z23" s="56">
        <f t="shared" si="41"/>
        <v>16</v>
      </c>
      <c r="AA23" s="56">
        <f t="shared" si="41"/>
        <v>0</v>
      </c>
      <c r="AB23" s="56">
        <f t="shared" si="41"/>
        <v>0</v>
      </c>
      <c r="AC23" s="56">
        <f t="shared" si="41"/>
        <v>0</v>
      </c>
      <c r="AD23" s="56">
        <f t="shared" si="41"/>
        <v>0</v>
      </c>
      <c r="AE23" s="56">
        <f t="shared" si="41"/>
        <v>0</v>
      </c>
      <c r="AF23" s="56">
        <f t="shared" si="41"/>
        <v>0</v>
      </c>
      <c r="AG23" s="56">
        <f t="shared" si="41"/>
        <v>0</v>
      </c>
      <c r="AH23" s="56">
        <f t="shared" si="41"/>
        <v>16</v>
      </c>
      <c r="AI23" s="56">
        <f t="shared" si="41"/>
        <v>0</v>
      </c>
      <c r="AJ23" s="56">
        <f t="shared" si="41"/>
        <v>0</v>
      </c>
      <c r="AK23" s="56">
        <f t="shared" si="41"/>
        <v>0</v>
      </c>
      <c r="AL23" s="56">
        <f t="shared" si="41"/>
        <v>66</v>
      </c>
      <c r="AM23" s="56">
        <f t="shared" si="41"/>
        <v>44</v>
      </c>
      <c r="AN23" s="56">
        <f t="shared" si="41"/>
        <v>0</v>
      </c>
      <c r="AO23" s="56">
        <f t="shared" si="41"/>
        <v>44</v>
      </c>
      <c r="AP23" s="56">
        <f t="shared" si="41"/>
        <v>0</v>
      </c>
      <c r="AQ23" s="56">
        <f t="shared" si="41"/>
        <v>0</v>
      </c>
      <c r="AR23" s="56">
        <f t="shared" ref="AR23:BW23" si="42">SUM(AR24:AR25)</f>
        <v>0</v>
      </c>
      <c r="AS23" s="56">
        <f t="shared" si="42"/>
        <v>0</v>
      </c>
      <c r="AT23" s="56">
        <f t="shared" si="42"/>
        <v>22</v>
      </c>
      <c r="AU23" s="56">
        <f t="shared" si="42"/>
        <v>0</v>
      </c>
      <c r="AV23" s="56">
        <f t="shared" si="42"/>
        <v>0</v>
      </c>
      <c r="AW23" s="56">
        <f t="shared" si="42"/>
        <v>0</v>
      </c>
      <c r="AX23" s="56">
        <f t="shared" si="42"/>
        <v>0</v>
      </c>
      <c r="AY23" s="56">
        <f t="shared" si="42"/>
        <v>0</v>
      </c>
      <c r="AZ23" s="56">
        <f t="shared" si="42"/>
        <v>0</v>
      </c>
      <c r="BA23" s="56">
        <f t="shared" si="42"/>
        <v>0</v>
      </c>
      <c r="BB23" s="56">
        <f t="shared" si="42"/>
        <v>0</v>
      </c>
      <c r="BC23" s="56">
        <f t="shared" si="42"/>
        <v>0</v>
      </c>
      <c r="BD23" s="56">
        <f t="shared" si="42"/>
        <v>0</v>
      </c>
      <c r="BE23" s="56">
        <f t="shared" si="42"/>
        <v>0</v>
      </c>
      <c r="BF23" s="56">
        <f t="shared" si="42"/>
        <v>0</v>
      </c>
      <c r="BG23" s="56">
        <f t="shared" si="42"/>
        <v>0</v>
      </c>
      <c r="BH23" s="56">
        <f t="shared" si="42"/>
        <v>0</v>
      </c>
      <c r="BI23" s="56">
        <f t="shared" si="42"/>
        <v>0</v>
      </c>
      <c r="BJ23" s="56">
        <f t="shared" si="42"/>
        <v>0</v>
      </c>
      <c r="BK23" s="56">
        <f t="shared" si="42"/>
        <v>0</v>
      </c>
      <c r="BL23" s="56">
        <f t="shared" si="42"/>
        <v>0</v>
      </c>
      <c r="BM23" s="56">
        <f t="shared" si="42"/>
        <v>0</v>
      </c>
      <c r="BN23" s="56">
        <f t="shared" si="42"/>
        <v>0</v>
      </c>
      <c r="BO23" s="56">
        <f t="shared" si="42"/>
        <v>0</v>
      </c>
      <c r="BP23" s="56">
        <f t="shared" si="42"/>
        <v>0</v>
      </c>
      <c r="BQ23" s="56">
        <f t="shared" si="42"/>
        <v>0</v>
      </c>
      <c r="BR23" s="56">
        <f t="shared" si="42"/>
        <v>0</v>
      </c>
      <c r="BS23" s="56">
        <f t="shared" si="42"/>
        <v>0</v>
      </c>
      <c r="BT23" s="56">
        <f t="shared" si="42"/>
        <v>0</v>
      </c>
      <c r="BU23" s="56">
        <f t="shared" si="42"/>
        <v>0</v>
      </c>
      <c r="BV23" s="56">
        <f t="shared" si="42"/>
        <v>0</v>
      </c>
      <c r="BW23" s="56">
        <f t="shared" si="42"/>
        <v>0</v>
      </c>
      <c r="BX23" s="56">
        <f t="shared" ref="BX23:DC23" si="43">SUM(BX24:BX25)</f>
        <v>0</v>
      </c>
      <c r="BY23" s="56">
        <f t="shared" si="43"/>
        <v>0</v>
      </c>
      <c r="BZ23" s="56">
        <f t="shared" si="43"/>
        <v>0</v>
      </c>
      <c r="CA23" s="56">
        <f t="shared" si="43"/>
        <v>0</v>
      </c>
      <c r="CB23" s="56">
        <f t="shared" si="43"/>
        <v>0</v>
      </c>
      <c r="CC23" s="56">
        <f t="shared" si="43"/>
        <v>0</v>
      </c>
      <c r="CD23" s="56">
        <f t="shared" si="43"/>
        <v>0</v>
      </c>
      <c r="CE23" s="56">
        <f t="shared" si="43"/>
        <v>0</v>
      </c>
      <c r="CF23" s="56">
        <f t="shared" si="43"/>
        <v>0</v>
      </c>
      <c r="CG23" s="56">
        <f t="shared" si="43"/>
        <v>0</v>
      </c>
      <c r="CH23" s="56">
        <f t="shared" si="43"/>
        <v>0</v>
      </c>
      <c r="CI23" s="56">
        <f t="shared" si="43"/>
        <v>0</v>
      </c>
      <c r="CJ23" s="56">
        <f t="shared" si="43"/>
        <v>0</v>
      </c>
      <c r="CK23" s="56">
        <f t="shared" si="43"/>
        <v>0</v>
      </c>
      <c r="CL23" s="56">
        <f t="shared" si="43"/>
        <v>0</v>
      </c>
      <c r="CM23" s="56">
        <f t="shared" si="43"/>
        <v>0</v>
      </c>
      <c r="CN23" s="56">
        <f t="shared" si="43"/>
        <v>0</v>
      </c>
      <c r="CO23" s="56">
        <f t="shared" si="43"/>
        <v>0</v>
      </c>
      <c r="CP23" s="56">
        <f t="shared" si="43"/>
        <v>0</v>
      </c>
      <c r="CQ23" s="56">
        <f t="shared" si="43"/>
        <v>0</v>
      </c>
      <c r="CR23" s="56">
        <f t="shared" si="43"/>
        <v>0</v>
      </c>
      <c r="CS23" s="56">
        <f t="shared" si="43"/>
        <v>0</v>
      </c>
      <c r="CT23" s="56">
        <f t="shared" si="43"/>
        <v>0</v>
      </c>
      <c r="CU23" s="56">
        <f t="shared" si="43"/>
        <v>0</v>
      </c>
      <c r="CV23" s="56">
        <f t="shared" si="43"/>
        <v>0</v>
      </c>
      <c r="CW23" s="56">
        <f t="shared" si="43"/>
        <v>0</v>
      </c>
      <c r="CX23" s="56">
        <f t="shared" si="43"/>
        <v>0</v>
      </c>
      <c r="CY23" s="56">
        <f t="shared" si="43"/>
        <v>0</v>
      </c>
      <c r="CZ23" s="56">
        <f t="shared" si="43"/>
        <v>0</v>
      </c>
      <c r="DA23" s="56">
        <f t="shared" si="43"/>
        <v>0</v>
      </c>
      <c r="DB23" s="56">
        <f t="shared" si="43"/>
        <v>0</v>
      </c>
      <c r="DC23" s="56">
        <f t="shared" si="43"/>
        <v>0</v>
      </c>
      <c r="DD23" s="56">
        <f t="shared" ref="DD23:DQ23" si="44">SUM(DD24:DD25)</f>
        <v>0</v>
      </c>
      <c r="DE23" s="56">
        <f t="shared" si="44"/>
        <v>0</v>
      </c>
      <c r="DF23" s="56">
        <f t="shared" si="44"/>
        <v>0</v>
      </c>
      <c r="DG23" s="56">
        <f t="shared" si="44"/>
        <v>0</v>
      </c>
      <c r="DH23" s="56">
        <f t="shared" si="44"/>
        <v>0</v>
      </c>
      <c r="DI23" s="56">
        <f t="shared" si="44"/>
        <v>0</v>
      </c>
      <c r="DJ23" s="56">
        <f t="shared" si="44"/>
        <v>0</v>
      </c>
      <c r="DK23" s="56">
        <f t="shared" si="44"/>
        <v>0</v>
      </c>
      <c r="DL23" s="56">
        <f t="shared" si="44"/>
        <v>0</v>
      </c>
      <c r="DM23" s="56">
        <f t="shared" si="44"/>
        <v>0</v>
      </c>
      <c r="DN23" s="56">
        <f t="shared" si="44"/>
        <v>0</v>
      </c>
      <c r="DO23" s="56">
        <f t="shared" si="44"/>
        <v>0</v>
      </c>
      <c r="DP23" s="56">
        <f t="shared" si="44"/>
        <v>0</v>
      </c>
      <c r="DQ23" s="56">
        <f t="shared" si="44"/>
        <v>0</v>
      </c>
      <c r="DR23" s="55">
        <f t="shared" si="31"/>
        <v>82</v>
      </c>
      <c r="DS23" s="55" t="b">
        <f t="shared" si="32"/>
        <v>1</v>
      </c>
      <c r="DT23" s="34"/>
      <c r="DU23" s="34"/>
      <c r="DV23" s="34"/>
      <c r="DW23" s="34"/>
      <c r="DX23" s="11"/>
      <c r="DY23" s="11"/>
    </row>
    <row r="24" spans="1:162" x14ac:dyDescent="0.25">
      <c r="A24" s="54" t="s">
        <v>275</v>
      </c>
      <c r="B24" s="62" t="s">
        <v>276</v>
      </c>
      <c r="C24" s="200" t="str">
        <f t="shared" ref="C24:C25" si="45">_xlfn.CONCAT(D24, ",", E24,",",F24,", ",G24,", ",H24,", ",I24,",",J24,", ",K24)</f>
        <v xml:space="preserve">,ДФК,, , , ,, </v>
      </c>
      <c r="D24" s="101"/>
      <c r="E24" s="201" t="s">
        <v>284</v>
      </c>
      <c r="F24" s="92"/>
      <c r="G24" s="43"/>
      <c r="H24" s="43"/>
      <c r="I24" s="43"/>
      <c r="J24" s="43"/>
      <c r="K24" s="93"/>
      <c r="L24" s="50">
        <f t="shared" si="29"/>
        <v>44</v>
      </c>
      <c r="M24" s="53"/>
      <c r="N24" s="53">
        <v>44</v>
      </c>
      <c r="O24" s="63">
        <f t="shared" ref="O24:O25" si="46">AA24+AM24</f>
        <v>44</v>
      </c>
      <c r="P24" s="63">
        <f t="shared" ref="P24:Y25" si="47">AB24+AN24</f>
        <v>0</v>
      </c>
      <c r="Q24" s="63">
        <f t="shared" ref="Q24:Q25" si="48">AC24+AN24</f>
        <v>0</v>
      </c>
      <c r="R24" s="63">
        <f t="shared" si="47"/>
        <v>0</v>
      </c>
      <c r="S24" s="63">
        <f t="shared" si="47"/>
        <v>0</v>
      </c>
      <c r="T24" s="63">
        <f t="shared" si="47"/>
        <v>0</v>
      </c>
      <c r="U24" s="63">
        <f t="shared" si="47"/>
        <v>0</v>
      </c>
      <c r="V24" s="63">
        <f t="shared" si="47"/>
        <v>0</v>
      </c>
      <c r="W24" s="63">
        <f t="shared" si="47"/>
        <v>0</v>
      </c>
      <c r="X24" s="63">
        <f t="shared" si="47"/>
        <v>0</v>
      </c>
      <c r="Y24" s="63">
        <f t="shared" si="47"/>
        <v>0</v>
      </c>
      <c r="Z24" s="50"/>
      <c r="AA24" s="48"/>
      <c r="AB24" s="36"/>
      <c r="AC24" s="52"/>
      <c r="AD24" s="52"/>
      <c r="AE24" s="52"/>
      <c r="AF24" s="52"/>
      <c r="AG24" s="52"/>
      <c r="AH24" s="48"/>
      <c r="AI24" s="48"/>
      <c r="AJ24" s="48"/>
      <c r="AK24" s="48"/>
      <c r="AL24" s="50">
        <v>44</v>
      </c>
      <c r="AM24" s="48">
        <f t="shared" ref="AM24:AM25" si="49">AL24-AW24-AU24-AT24</f>
        <v>44</v>
      </c>
      <c r="AN24" s="52"/>
      <c r="AO24" s="52">
        <f t="shared" ref="AO24:AO25" si="50">AM24-AN24-AP24-AQ24-AR24-AS24</f>
        <v>44</v>
      </c>
      <c r="AP24" s="52"/>
      <c r="AQ24" s="52"/>
      <c r="AR24" s="52"/>
      <c r="AS24" s="52"/>
      <c r="AT24" s="48"/>
      <c r="AU24" s="48"/>
      <c r="AV24" s="48"/>
      <c r="AW24" s="53"/>
      <c r="AX24" s="50"/>
      <c r="AY24" s="48"/>
      <c r="AZ24" s="36"/>
      <c r="BA24" s="52"/>
      <c r="BB24" s="52"/>
      <c r="BC24" s="52"/>
      <c r="BD24" s="52"/>
      <c r="BE24" s="52"/>
      <c r="BF24" s="48"/>
      <c r="BG24" s="48"/>
      <c r="BH24" s="48"/>
      <c r="BI24" s="48"/>
      <c r="BJ24" s="50"/>
      <c r="BK24" s="48"/>
      <c r="BL24" s="52"/>
      <c r="BM24" s="52"/>
      <c r="BN24" s="52"/>
      <c r="BO24" s="52"/>
      <c r="BP24" s="52"/>
      <c r="BQ24" s="52"/>
      <c r="BR24" s="48"/>
      <c r="BS24" s="48"/>
      <c r="BT24" s="48"/>
      <c r="BU24" s="48"/>
      <c r="BV24" s="50"/>
      <c r="BW24" s="48"/>
      <c r="BX24" s="52"/>
      <c r="BY24" s="52"/>
      <c r="BZ24" s="52"/>
      <c r="CA24" s="36"/>
      <c r="CB24" s="36"/>
      <c r="CC24" s="36"/>
      <c r="CD24" s="38"/>
      <c r="CE24" s="38"/>
      <c r="CF24" s="38"/>
      <c r="CG24" s="38"/>
      <c r="CH24" s="41"/>
      <c r="CI24" s="38"/>
      <c r="CJ24" s="36"/>
      <c r="CK24" s="52"/>
      <c r="CL24" s="36"/>
      <c r="CM24" s="36"/>
      <c r="CN24" s="36"/>
      <c r="CO24" s="36"/>
      <c r="CP24" s="38"/>
      <c r="CQ24" s="38"/>
      <c r="CR24" s="38"/>
      <c r="CS24" s="38"/>
      <c r="CT24" s="41"/>
      <c r="CU24" s="38"/>
      <c r="CV24" s="36"/>
      <c r="CW24" s="52"/>
      <c r="CX24" s="36"/>
      <c r="CY24" s="36"/>
      <c r="CZ24" s="36"/>
      <c r="DA24" s="36"/>
      <c r="DB24" s="38"/>
      <c r="DC24" s="38"/>
      <c r="DD24" s="38"/>
      <c r="DE24" s="38"/>
      <c r="DF24" s="41"/>
      <c r="DG24" s="38"/>
      <c r="DH24" s="36"/>
      <c r="DI24" s="52"/>
      <c r="DJ24" s="36"/>
      <c r="DK24" s="36"/>
      <c r="DL24" s="36"/>
      <c r="DM24" s="36"/>
      <c r="DN24" s="42"/>
      <c r="DO24" s="40"/>
      <c r="DP24" s="40"/>
      <c r="DQ24" s="40"/>
      <c r="DR24" s="55">
        <f t="shared" si="31"/>
        <v>44</v>
      </c>
      <c r="DS24" s="55" t="b">
        <f t="shared" si="32"/>
        <v>1</v>
      </c>
      <c r="DT24" s="34"/>
      <c r="DU24" s="34"/>
      <c r="DV24" s="34"/>
      <c r="DW24" s="34"/>
      <c r="DX24" s="11"/>
      <c r="DY24" s="11"/>
    </row>
    <row r="25" spans="1:162" x14ac:dyDescent="0.25">
      <c r="A25" s="94" t="s">
        <v>278</v>
      </c>
      <c r="B25" s="39" t="s">
        <v>277</v>
      </c>
      <c r="C25" s="200" t="str">
        <f t="shared" si="45"/>
        <v xml:space="preserve">,ДФК,, , , ,, </v>
      </c>
      <c r="D25" s="98"/>
      <c r="E25" s="201" t="s">
        <v>284</v>
      </c>
      <c r="F25" s="49"/>
      <c r="G25" s="38"/>
      <c r="H25" s="38"/>
      <c r="I25" s="38"/>
      <c r="J25" s="38"/>
      <c r="K25" s="40"/>
      <c r="L25" s="50">
        <f t="shared" si="29"/>
        <v>38</v>
      </c>
      <c r="M25" s="48"/>
      <c r="N25" s="48">
        <v>38</v>
      </c>
      <c r="O25" s="63">
        <f t="shared" si="46"/>
        <v>0</v>
      </c>
      <c r="P25" s="63">
        <f t="shared" si="47"/>
        <v>0</v>
      </c>
      <c r="Q25" s="63">
        <f t="shared" si="48"/>
        <v>0</v>
      </c>
      <c r="R25" s="63">
        <f t="shared" si="47"/>
        <v>0</v>
      </c>
      <c r="S25" s="63">
        <f t="shared" si="47"/>
        <v>0</v>
      </c>
      <c r="T25" s="63">
        <f t="shared" si="47"/>
        <v>0</v>
      </c>
      <c r="U25" s="63">
        <f t="shared" si="47"/>
        <v>0</v>
      </c>
      <c r="V25" s="63">
        <f>AH25+AT25</f>
        <v>38</v>
      </c>
      <c r="W25" s="63">
        <f t="shared" si="47"/>
        <v>0</v>
      </c>
      <c r="X25" s="63">
        <f t="shared" si="47"/>
        <v>0</v>
      </c>
      <c r="Y25" s="63">
        <f t="shared" si="47"/>
        <v>0</v>
      </c>
      <c r="Z25" s="50">
        <v>16</v>
      </c>
      <c r="AA25" s="48">
        <f t="shared" ref="AA25" si="51">Z25-AK25-AI25-AH25</f>
        <v>0</v>
      </c>
      <c r="AB25" s="36"/>
      <c r="AC25" s="52">
        <f t="shared" ref="AC25" si="52">AA25-AB25-AD25-AE25-AF25-AG25</f>
        <v>0</v>
      </c>
      <c r="AD25" s="52"/>
      <c r="AE25" s="52"/>
      <c r="AF25" s="52"/>
      <c r="AG25" s="52"/>
      <c r="AH25" s="48">
        <v>16</v>
      </c>
      <c r="AI25" s="48"/>
      <c r="AJ25" s="48"/>
      <c r="AK25" s="48"/>
      <c r="AL25" s="50">
        <v>22</v>
      </c>
      <c r="AM25" s="48">
        <f t="shared" si="49"/>
        <v>0</v>
      </c>
      <c r="AN25" s="52"/>
      <c r="AO25" s="52">
        <f t="shared" si="50"/>
        <v>0</v>
      </c>
      <c r="AP25" s="52"/>
      <c r="AQ25" s="52"/>
      <c r="AR25" s="52"/>
      <c r="AS25" s="52"/>
      <c r="AT25" s="48">
        <v>22</v>
      </c>
      <c r="AU25" s="48"/>
      <c r="AV25" s="48"/>
      <c r="AW25" s="48"/>
      <c r="AX25" s="50"/>
      <c r="AY25" s="48"/>
      <c r="AZ25" s="36"/>
      <c r="BA25" s="52"/>
      <c r="BB25" s="52"/>
      <c r="BC25" s="52"/>
      <c r="BD25" s="52"/>
      <c r="BE25" s="52"/>
      <c r="BF25" s="48"/>
      <c r="BG25" s="48"/>
      <c r="BH25" s="48"/>
      <c r="BI25" s="48"/>
      <c r="BJ25" s="50"/>
      <c r="BK25" s="48"/>
      <c r="BL25" s="52"/>
      <c r="BM25" s="52"/>
      <c r="BN25" s="52"/>
      <c r="BO25" s="52"/>
      <c r="BP25" s="52"/>
      <c r="BQ25" s="52"/>
      <c r="BR25" s="48"/>
      <c r="BS25" s="48"/>
      <c r="BT25" s="48"/>
      <c r="BU25" s="48"/>
      <c r="BV25" s="50"/>
      <c r="BW25" s="48"/>
      <c r="BX25" s="52"/>
      <c r="BY25" s="52"/>
      <c r="BZ25" s="52"/>
      <c r="CA25" s="36"/>
      <c r="CB25" s="36"/>
      <c r="CC25" s="36"/>
      <c r="CD25" s="38"/>
      <c r="CE25" s="38"/>
      <c r="CF25" s="38"/>
      <c r="CG25" s="38"/>
      <c r="CH25" s="41"/>
      <c r="CI25" s="38"/>
      <c r="CJ25" s="36"/>
      <c r="CK25" s="52"/>
      <c r="CL25" s="36"/>
      <c r="CM25" s="36"/>
      <c r="CN25" s="36"/>
      <c r="CO25" s="36"/>
      <c r="CP25" s="38"/>
      <c r="CQ25" s="38"/>
      <c r="CR25" s="38"/>
      <c r="CS25" s="38"/>
      <c r="CT25" s="41"/>
      <c r="CU25" s="38"/>
      <c r="CV25" s="36"/>
      <c r="CW25" s="52"/>
      <c r="CX25" s="36"/>
      <c r="CY25" s="36"/>
      <c r="CZ25" s="36"/>
      <c r="DA25" s="36"/>
      <c r="DB25" s="38"/>
      <c r="DC25" s="38"/>
      <c r="DD25" s="38"/>
      <c r="DE25" s="38"/>
      <c r="DF25" s="41"/>
      <c r="DG25" s="38"/>
      <c r="DH25" s="36"/>
      <c r="DI25" s="52"/>
      <c r="DJ25" s="36"/>
      <c r="DK25" s="36"/>
      <c r="DL25" s="36"/>
      <c r="DM25" s="36"/>
      <c r="DN25" s="42"/>
      <c r="DO25" s="40"/>
      <c r="DP25" s="40"/>
      <c r="DQ25" s="40"/>
      <c r="DR25" s="55">
        <f t="shared" si="31"/>
        <v>38</v>
      </c>
      <c r="DS25" s="55" t="b">
        <f t="shared" si="32"/>
        <v>1</v>
      </c>
      <c r="DT25" s="34"/>
      <c r="DU25" s="34"/>
      <c r="DV25" s="34"/>
      <c r="DW25" s="34"/>
      <c r="DX25" s="11"/>
      <c r="DY25" s="11"/>
    </row>
    <row r="26" spans="1:162" s="21" customFormat="1" x14ac:dyDescent="0.25">
      <c r="A26" s="59" t="s">
        <v>222</v>
      </c>
      <c r="B26" s="344" t="s">
        <v>161</v>
      </c>
      <c r="C26" s="208"/>
      <c r="D26" s="209"/>
      <c r="E26" s="209"/>
      <c r="F26" s="210"/>
      <c r="G26" s="211"/>
      <c r="H26" s="211"/>
      <c r="I26" s="211"/>
      <c r="J26" s="211"/>
      <c r="K26" s="212"/>
      <c r="L26" s="213">
        <f>SUM(L27:L32)</f>
        <v>594</v>
      </c>
      <c r="M26" s="213">
        <f t="shared" ref="M26:AQ26" si="53">SUM(M27:M32)</f>
        <v>506</v>
      </c>
      <c r="N26" s="213">
        <f t="shared" si="53"/>
        <v>88</v>
      </c>
      <c r="O26" s="213">
        <f t="shared" si="53"/>
        <v>530</v>
      </c>
      <c r="P26" s="213">
        <f t="shared" si="53"/>
        <v>0</v>
      </c>
      <c r="Q26" s="213">
        <f t="shared" si="53"/>
        <v>146</v>
      </c>
      <c r="R26" s="213">
        <f t="shared" si="53"/>
        <v>382</v>
      </c>
      <c r="S26" s="213">
        <f t="shared" si="53"/>
        <v>0</v>
      </c>
      <c r="T26" s="213">
        <f t="shared" si="53"/>
        <v>0</v>
      </c>
      <c r="U26" s="213">
        <f t="shared" si="53"/>
        <v>2</v>
      </c>
      <c r="V26" s="213">
        <f t="shared" si="53"/>
        <v>58</v>
      </c>
      <c r="W26" s="213">
        <f t="shared" si="53"/>
        <v>0</v>
      </c>
      <c r="X26" s="213">
        <f t="shared" si="53"/>
        <v>0</v>
      </c>
      <c r="Y26" s="213">
        <f t="shared" si="53"/>
        <v>6</v>
      </c>
      <c r="Z26" s="213">
        <f t="shared" si="53"/>
        <v>0</v>
      </c>
      <c r="AA26" s="213">
        <f t="shared" si="53"/>
        <v>0</v>
      </c>
      <c r="AB26" s="213">
        <f t="shared" si="53"/>
        <v>0</v>
      </c>
      <c r="AC26" s="213">
        <f t="shared" si="53"/>
        <v>0</v>
      </c>
      <c r="AD26" s="213">
        <f t="shared" si="53"/>
        <v>0</v>
      </c>
      <c r="AE26" s="213">
        <f t="shared" si="53"/>
        <v>0</v>
      </c>
      <c r="AF26" s="213">
        <f t="shared" si="53"/>
        <v>0</v>
      </c>
      <c r="AG26" s="213">
        <f t="shared" si="53"/>
        <v>0</v>
      </c>
      <c r="AH26" s="213">
        <f t="shared" si="53"/>
        <v>0</v>
      </c>
      <c r="AI26" s="213">
        <f t="shared" si="53"/>
        <v>0</v>
      </c>
      <c r="AJ26" s="213">
        <f t="shared" si="53"/>
        <v>0</v>
      </c>
      <c r="AK26" s="213">
        <f t="shared" si="53"/>
        <v>0</v>
      </c>
      <c r="AL26" s="213">
        <f t="shared" si="53"/>
        <v>0</v>
      </c>
      <c r="AM26" s="213">
        <f t="shared" si="53"/>
        <v>0</v>
      </c>
      <c r="AN26" s="213">
        <f t="shared" si="53"/>
        <v>0</v>
      </c>
      <c r="AO26" s="213">
        <f t="shared" si="53"/>
        <v>0</v>
      </c>
      <c r="AP26" s="213">
        <f t="shared" si="53"/>
        <v>0</v>
      </c>
      <c r="AQ26" s="213">
        <f t="shared" si="53"/>
        <v>0</v>
      </c>
      <c r="AR26" s="213">
        <f t="shared" ref="AR26:BW26" si="54">SUM(AR27:AR32)</f>
        <v>0</v>
      </c>
      <c r="AS26" s="213">
        <f t="shared" si="54"/>
        <v>0</v>
      </c>
      <c r="AT26" s="213">
        <f t="shared" si="54"/>
        <v>0</v>
      </c>
      <c r="AU26" s="213">
        <f t="shared" si="54"/>
        <v>0</v>
      </c>
      <c r="AV26" s="213">
        <f t="shared" si="54"/>
        <v>0</v>
      </c>
      <c r="AW26" s="213">
        <f t="shared" si="54"/>
        <v>0</v>
      </c>
      <c r="AX26" s="213">
        <f t="shared" si="54"/>
        <v>204</v>
      </c>
      <c r="AY26" s="213">
        <f t="shared" si="54"/>
        <v>174</v>
      </c>
      <c r="AZ26" s="213">
        <f t="shared" si="54"/>
        <v>0</v>
      </c>
      <c r="BA26" s="213">
        <f t="shared" si="54"/>
        <v>76</v>
      </c>
      <c r="BB26" s="213">
        <f t="shared" si="54"/>
        <v>96</v>
      </c>
      <c r="BC26" s="213">
        <f t="shared" si="54"/>
        <v>0</v>
      </c>
      <c r="BD26" s="213">
        <f t="shared" si="54"/>
        <v>0</v>
      </c>
      <c r="BE26" s="213">
        <f t="shared" si="54"/>
        <v>2</v>
      </c>
      <c r="BF26" s="213">
        <f t="shared" si="54"/>
        <v>24</v>
      </c>
      <c r="BG26" s="213">
        <f t="shared" si="54"/>
        <v>0</v>
      </c>
      <c r="BH26" s="213">
        <f t="shared" si="54"/>
        <v>0</v>
      </c>
      <c r="BI26" s="213">
        <f t="shared" si="54"/>
        <v>6</v>
      </c>
      <c r="BJ26" s="213">
        <f t="shared" si="54"/>
        <v>136</v>
      </c>
      <c r="BK26" s="213">
        <f t="shared" si="54"/>
        <v>130</v>
      </c>
      <c r="BL26" s="213">
        <f t="shared" si="54"/>
        <v>0</v>
      </c>
      <c r="BM26" s="213">
        <f t="shared" si="54"/>
        <v>42</v>
      </c>
      <c r="BN26" s="213">
        <f t="shared" si="54"/>
        <v>88</v>
      </c>
      <c r="BO26" s="213">
        <f t="shared" si="54"/>
        <v>0</v>
      </c>
      <c r="BP26" s="213">
        <f t="shared" si="54"/>
        <v>0</v>
      </c>
      <c r="BQ26" s="213">
        <f t="shared" si="54"/>
        <v>0</v>
      </c>
      <c r="BR26" s="213">
        <f t="shared" si="54"/>
        <v>6</v>
      </c>
      <c r="BS26" s="213">
        <f t="shared" si="54"/>
        <v>0</v>
      </c>
      <c r="BT26" s="213">
        <f t="shared" si="54"/>
        <v>0</v>
      </c>
      <c r="BU26" s="213">
        <f t="shared" si="54"/>
        <v>0</v>
      </c>
      <c r="BV26" s="213">
        <f t="shared" si="54"/>
        <v>62</v>
      </c>
      <c r="BW26" s="213">
        <f t="shared" si="54"/>
        <v>54</v>
      </c>
      <c r="BX26" s="213">
        <f t="shared" ref="BX26:DC26" si="55">SUM(BX27:BX32)</f>
        <v>0</v>
      </c>
      <c r="BY26" s="213">
        <f t="shared" si="55"/>
        <v>0</v>
      </c>
      <c r="BZ26" s="213">
        <f t="shared" si="55"/>
        <v>54</v>
      </c>
      <c r="CA26" s="213">
        <f t="shared" si="55"/>
        <v>0</v>
      </c>
      <c r="CB26" s="213">
        <f t="shared" si="55"/>
        <v>0</v>
      </c>
      <c r="CC26" s="213">
        <f t="shared" si="55"/>
        <v>0</v>
      </c>
      <c r="CD26" s="213">
        <f t="shared" si="55"/>
        <v>8</v>
      </c>
      <c r="CE26" s="213">
        <f t="shared" si="55"/>
        <v>0</v>
      </c>
      <c r="CF26" s="213">
        <f t="shared" si="55"/>
        <v>0</v>
      </c>
      <c r="CG26" s="213">
        <f t="shared" si="55"/>
        <v>0</v>
      </c>
      <c r="CH26" s="213">
        <f t="shared" si="55"/>
        <v>104</v>
      </c>
      <c r="CI26" s="213">
        <f t="shared" si="55"/>
        <v>96</v>
      </c>
      <c r="CJ26" s="213">
        <f t="shared" si="55"/>
        <v>0</v>
      </c>
      <c r="CK26" s="213">
        <f t="shared" si="55"/>
        <v>28</v>
      </c>
      <c r="CL26" s="213">
        <f t="shared" si="55"/>
        <v>68</v>
      </c>
      <c r="CM26" s="213">
        <f t="shared" si="55"/>
        <v>0</v>
      </c>
      <c r="CN26" s="213">
        <f t="shared" si="55"/>
        <v>0</v>
      </c>
      <c r="CO26" s="213">
        <f t="shared" si="55"/>
        <v>0</v>
      </c>
      <c r="CP26" s="213">
        <f t="shared" si="55"/>
        <v>8</v>
      </c>
      <c r="CQ26" s="213">
        <f t="shared" si="55"/>
        <v>0</v>
      </c>
      <c r="CR26" s="213">
        <f t="shared" si="55"/>
        <v>0</v>
      </c>
      <c r="CS26" s="213">
        <f t="shared" si="55"/>
        <v>0</v>
      </c>
      <c r="CT26" s="213">
        <f t="shared" si="55"/>
        <v>54</v>
      </c>
      <c r="CU26" s="213">
        <f t="shared" si="55"/>
        <v>46</v>
      </c>
      <c r="CV26" s="213">
        <f t="shared" si="55"/>
        <v>0</v>
      </c>
      <c r="CW26" s="213">
        <f t="shared" si="55"/>
        <v>0</v>
      </c>
      <c r="CX26" s="213">
        <f t="shared" si="55"/>
        <v>46</v>
      </c>
      <c r="CY26" s="213">
        <f t="shared" si="55"/>
        <v>0</v>
      </c>
      <c r="CZ26" s="213">
        <f t="shared" si="55"/>
        <v>0</v>
      </c>
      <c r="DA26" s="213">
        <f t="shared" si="55"/>
        <v>0</v>
      </c>
      <c r="DB26" s="213">
        <f t="shared" si="55"/>
        <v>8</v>
      </c>
      <c r="DC26" s="213">
        <f t="shared" si="55"/>
        <v>0</v>
      </c>
      <c r="DD26" s="213">
        <f t="shared" ref="DD26:DQ26" si="56">SUM(DD27:DD32)</f>
        <v>0</v>
      </c>
      <c r="DE26" s="213">
        <f t="shared" si="56"/>
        <v>0</v>
      </c>
      <c r="DF26" s="213">
        <f t="shared" si="56"/>
        <v>34</v>
      </c>
      <c r="DG26" s="213">
        <f t="shared" si="56"/>
        <v>30</v>
      </c>
      <c r="DH26" s="213">
        <f t="shared" si="56"/>
        <v>0</v>
      </c>
      <c r="DI26" s="213">
        <f t="shared" si="56"/>
        <v>0</v>
      </c>
      <c r="DJ26" s="213">
        <f t="shared" si="56"/>
        <v>30</v>
      </c>
      <c r="DK26" s="213">
        <f t="shared" si="56"/>
        <v>0</v>
      </c>
      <c r="DL26" s="213">
        <f t="shared" si="56"/>
        <v>0</v>
      </c>
      <c r="DM26" s="213">
        <f t="shared" si="56"/>
        <v>0</v>
      </c>
      <c r="DN26" s="213">
        <f t="shared" si="56"/>
        <v>4</v>
      </c>
      <c r="DO26" s="213">
        <f t="shared" si="56"/>
        <v>0</v>
      </c>
      <c r="DP26" s="213">
        <f t="shared" si="56"/>
        <v>0</v>
      </c>
      <c r="DQ26" s="213">
        <f t="shared" si="56"/>
        <v>0</v>
      </c>
      <c r="DR26" s="214">
        <f>AX26+BJ26+BV26+CH26+CT26+DF26</f>
        <v>594</v>
      </c>
      <c r="DS26" s="214" t="b">
        <f t="shared" ref="DS26:DS79" si="57">DR26=L26</f>
        <v>1</v>
      </c>
      <c r="DT26" s="215"/>
      <c r="DU26" s="215"/>
      <c r="DV26" s="215"/>
      <c r="DW26" s="215"/>
      <c r="DX26" s="216"/>
      <c r="DY26" s="216"/>
      <c r="DZ26" s="217"/>
      <c r="EA26" s="217"/>
      <c r="EB26" s="217"/>
      <c r="EC26" s="217"/>
      <c r="ED26" s="217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</row>
    <row r="27" spans="1:162" x14ac:dyDescent="0.25">
      <c r="A27" s="54" t="s">
        <v>216</v>
      </c>
      <c r="B27" s="343" t="s">
        <v>162</v>
      </c>
      <c r="C27" s="219" t="str">
        <f t="shared" ref="C27:C32" si="58">_xlfn.CONCAT(D27, ",", E27,",",F27,", ",G27,", ",H27,", ",I27,",",J27,", ",K27)</f>
        <v xml:space="preserve">,,Э, , , ,, </v>
      </c>
      <c r="D27" s="220"/>
      <c r="E27" s="220"/>
      <c r="F27" s="220" t="s">
        <v>125</v>
      </c>
      <c r="G27" s="219"/>
      <c r="H27" s="219"/>
      <c r="I27" s="219"/>
      <c r="J27" s="219"/>
      <c r="K27" s="221"/>
      <c r="L27" s="213">
        <f t="shared" si="29"/>
        <v>62</v>
      </c>
      <c r="M27" s="222">
        <v>48</v>
      </c>
      <c r="N27" s="57">
        <v>14</v>
      </c>
      <c r="O27" s="57">
        <f>AY27+BK27+BW27+CI27+CU27+DG27</f>
        <v>48</v>
      </c>
      <c r="P27" s="57">
        <f t="shared" ref="P27:Y32" si="59">AZ27+BL27+BX27+CJ27+CV27+DH27</f>
        <v>0</v>
      </c>
      <c r="Q27" s="57">
        <f t="shared" si="59"/>
        <v>34</v>
      </c>
      <c r="R27" s="57">
        <f t="shared" si="59"/>
        <v>12</v>
      </c>
      <c r="S27" s="57">
        <f t="shared" si="59"/>
        <v>0</v>
      </c>
      <c r="T27" s="57">
        <f t="shared" si="59"/>
        <v>0</v>
      </c>
      <c r="U27" s="57">
        <f t="shared" si="59"/>
        <v>2</v>
      </c>
      <c r="V27" s="57">
        <f t="shared" si="59"/>
        <v>8</v>
      </c>
      <c r="W27" s="57">
        <f t="shared" si="59"/>
        <v>0</v>
      </c>
      <c r="X27" s="57">
        <f t="shared" si="59"/>
        <v>0</v>
      </c>
      <c r="Y27" s="57">
        <f t="shared" si="59"/>
        <v>6</v>
      </c>
      <c r="Z27" s="213"/>
      <c r="AA27" s="57">
        <f>Z27-AK27-AI27-AH27</f>
        <v>0</v>
      </c>
      <c r="AB27" s="223"/>
      <c r="AC27" s="224">
        <f>AA27-AB27-AD27-AE27-AF27-AG27</f>
        <v>0</v>
      </c>
      <c r="AD27" s="224"/>
      <c r="AE27" s="224"/>
      <c r="AF27" s="224"/>
      <c r="AG27" s="224"/>
      <c r="AH27" s="57"/>
      <c r="AI27" s="57"/>
      <c r="AJ27" s="57"/>
      <c r="AK27" s="57"/>
      <c r="AL27" s="213"/>
      <c r="AM27" s="57">
        <f>AL27-AW27-AU27-AT27</f>
        <v>0</v>
      </c>
      <c r="AN27" s="223"/>
      <c r="AO27" s="224">
        <f>AM27-AN27-AP27-AQ27-AR27-AS27</f>
        <v>0</v>
      </c>
      <c r="AP27" s="224"/>
      <c r="AQ27" s="224"/>
      <c r="AR27" s="224"/>
      <c r="AS27" s="224"/>
      <c r="AT27" s="57"/>
      <c r="AU27" s="57"/>
      <c r="AV27" s="57"/>
      <c r="AW27" s="57"/>
      <c r="AX27" s="213">
        <v>62</v>
      </c>
      <c r="AY27" s="57">
        <f>AX27-BI27-BG27-BF27</f>
        <v>48</v>
      </c>
      <c r="AZ27" s="224"/>
      <c r="BA27" s="224">
        <f>AY27-AZ27-BB27-BC27-BD27-BE27</f>
        <v>34</v>
      </c>
      <c r="BB27" s="224">
        <v>12</v>
      </c>
      <c r="BC27" s="224"/>
      <c r="BD27" s="224"/>
      <c r="BE27" s="224">
        <v>2</v>
      </c>
      <c r="BF27" s="57">
        <v>8</v>
      </c>
      <c r="BG27" s="57"/>
      <c r="BH27" s="57"/>
      <c r="BI27" s="57">
        <v>6</v>
      </c>
      <c r="BJ27" s="213"/>
      <c r="BK27" s="57">
        <f t="shared" ref="BK27:BK32" si="60">BJ27-BU27-BS27-BR27</f>
        <v>0</v>
      </c>
      <c r="BL27" s="224"/>
      <c r="BM27" s="224">
        <f t="shared" ref="BM27:BM32" si="61">BK27-BL27-BN27-BO27-BP27-BQ27</f>
        <v>0</v>
      </c>
      <c r="BN27" s="224"/>
      <c r="BO27" s="224"/>
      <c r="BP27" s="224"/>
      <c r="BQ27" s="224"/>
      <c r="BR27" s="57"/>
      <c r="BS27" s="57"/>
      <c r="BT27" s="57"/>
      <c r="BU27" s="57"/>
      <c r="BV27" s="213"/>
      <c r="BW27" s="225">
        <f t="shared" ref="BW27:BW32" si="62">BV27-CG27-CE27-CD27-CF27</f>
        <v>0</v>
      </c>
      <c r="BX27" s="224"/>
      <c r="BY27" s="224">
        <f t="shared" ref="BY27:BY32" si="63">BW27-BX27-BZ27-CA27-CB27-CC27</f>
        <v>0</v>
      </c>
      <c r="BZ27" s="224"/>
      <c r="CA27" s="224"/>
      <c r="CB27" s="224"/>
      <c r="CC27" s="224"/>
      <c r="CD27" s="57"/>
      <c r="CE27" s="57"/>
      <c r="CF27" s="57"/>
      <c r="CG27" s="57"/>
      <c r="CH27" s="213"/>
      <c r="CI27" s="225">
        <f t="shared" ref="CI27:CI32" si="64">CH27-CS27-CQ27-CP27-CR27</f>
        <v>0</v>
      </c>
      <c r="CJ27" s="224"/>
      <c r="CK27" s="224">
        <f t="shared" ref="CK27:CK32" si="65">CI27-CJ27-CL27-CM27-CN27-CO27</f>
        <v>0</v>
      </c>
      <c r="CL27" s="224"/>
      <c r="CM27" s="224"/>
      <c r="CN27" s="224"/>
      <c r="CO27" s="224"/>
      <c r="CP27" s="57"/>
      <c r="CQ27" s="57"/>
      <c r="CR27" s="57"/>
      <c r="CS27" s="57"/>
      <c r="CT27" s="213"/>
      <c r="CU27" s="225">
        <f t="shared" ref="CU27:CU32" si="66">CT27-DE27-DC27-DB27-DD27</f>
        <v>0</v>
      </c>
      <c r="CV27" s="224"/>
      <c r="CW27" s="224">
        <f t="shared" ref="CW27:CW32" si="67">CU27-CV27-CX27-CY27-CZ27-DA27</f>
        <v>0</v>
      </c>
      <c r="CX27" s="224"/>
      <c r="CY27" s="224"/>
      <c r="CZ27" s="224"/>
      <c r="DA27" s="224"/>
      <c r="DB27" s="57"/>
      <c r="DC27" s="57"/>
      <c r="DD27" s="57"/>
      <c r="DE27" s="57"/>
      <c r="DF27" s="213"/>
      <c r="DG27" s="225">
        <f t="shared" ref="DG27:DG32" si="68">DF27-DQ27-DO27-DN27-DP27</f>
        <v>0</v>
      </c>
      <c r="DH27" s="224"/>
      <c r="DI27" s="224">
        <f t="shared" ref="DI27:DI32" si="69">DG27-DH27-DJ27-DK27-DL27-DM27</f>
        <v>0</v>
      </c>
      <c r="DJ27" s="224"/>
      <c r="DK27" s="224"/>
      <c r="DL27" s="224"/>
      <c r="DM27" s="224"/>
      <c r="DN27" s="226"/>
      <c r="DO27" s="218"/>
      <c r="DP27" s="218"/>
      <c r="DQ27" s="218"/>
      <c r="DR27" s="214">
        <f>AX27+BJ27+BV27+CH27+CT27+DF27</f>
        <v>62</v>
      </c>
      <c r="DS27" s="214" t="b">
        <f t="shared" si="57"/>
        <v>1</v>
      </c>
      <c r="DT27" s="215"/>
      <c r="DU27" s="215"/>
      <c r="DV27" s="215"/>
      <c r="DW27" s="215"/>
      <c r="DX27" s="216"/>
      <c r="DY27" s="216"/>
      <c r="DZ27" s="217"/>
      <c r="EA27" s="217"/>
      <c r="EB27" s="217"/>
      <c r="EC27" s="217"/>
      <c r="ED27" s="217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</row>
    <row r="28" spans="1:162" ht="27.75" customHeight="1" x14ac:dyDescent="0.25">
      <c r="A28" s="54" t="s">
        <v>217</v>
      </c>
      <c r="B28" s="343" t="s">
        <v>126</v>
      </c>
      <c r="C28" s="227" t="str">
        <f t="shared" si="58"/>
        <v>,,ДФК, ДФК, ДФК, ДФК,ДФК, ДЗ</v>
      </c>
      <c r="D28" s="220"/>
      <c r="E28" s="220"/>
      <c r="F28" s="228" t="s">
        <v>284</v>
      </c>
      <c r="G28" s="228" t="s">
        <v>284</v>
      </c>
      <c r="H28" s="228" t="s">
        <v>284</v>
      </c>
      <c r="I28" s="228" t="s">
        <v>284</v>
      </c>
      <c r="J28" s="228" t="s">
        <v>284</v>
      </c>
      <c r="K28" s="220" t="s">
        <v>124</v>
      </c>
      <c r="L28" s="213">
        <f t="shared" si="29"/>
        <v>158</v>
      </c>
      <c r="M28" s="222">
        <v>158</v>
      </c>
      <c r="N28" s="57">
        <v>0</v>
      </c>
      <c r="O28" s="57">
        <f t="shared" ref="O28:O32" si="70">AY28+BK28+BW28+CI28+CU28+DG28</f>
        <v>144</v>
      </c>
      <c r="P28" s="57">
        <f t="shared" si="59"/>
        <v>0</v>
      </c>
      <c r="Q28" s="57">
        <f t="shared" si="59"/>
        <v>0</v>
      </c>
      <c r="R28" s="57">
        <f t="shared" si="59"/>
        <v>144</v>
      </c>
      <c r="S28" s="57">
        <f t="shared" si="59"/>
        <v>0</v>
      </c>
      <c r="T28" s="57">
        <f t="shared" si="59"/>
        <v>0</v>
      </c>
      <c r="U28" s="57">
        <f t="shared" si="59"/>
        <v>0</v>
      </c>
      <c r="V28" s="57">
        <f t="shared" si="59"/>
        <v>14</v>
      </c>
      <c r="W28" s="57">
        <f t="shared" si="59"/>
        <v>0</v>
      </c>
      <c r="X28" s="57">
        <f t="shared" si="59"/>
        <v>0</v>
      </c>
      <c r="Y28" s="57">
        <f t="shared" si="59"/>
        <v>0</v>
      </c>
      <c r="Z28" s="213"/>
      <c r="AA28" s="57">
        <f t="shared" ref="AA28:AA32" si="71">Z28-AK28-AI28-AH28</f>
        <v>0</v>
      </c>
      <c r="AB28" s="223"/>
      <c r="AC28" s="224">
        <f t="shared" ref="AC28:AC32" si="72">AA28-AB28-AD28-AE28-AF28-AG28</f>
        <v>0</v>
      </c>
      <c r="AD28" s="224"/>
      <c r="AE28" s="224"/>
      <c r="AF28" s="224"/>
      <c r="AG28" s="224"/>
      <c r="AH28" s="57"/>
      <c r="AI28" s="57"/>
      <c r="AJ28" s="57"/>
      <c r="AK28" s="57"/>
      <c r="AL28" s="213"/>
      <c r="AM28" s="57">
        <f t="shared" ref="AM28:AM32" si="73">AL28-AW28-AU28-AT28</f>
        <v>0</v>
      </c>
      <c r="AN28" s="223"/>
      <c r="AO28" s="224">
        <f t="shared" ref="AO28:AO32" si="74">AM28-AN28-AP28-AQ28-AR28-AS28</f>
        <v>0</v>
      </c>
      <c r="AP28" s="224"/>
      <c r="AQ28" s="224"/>
      <c r="AR28" s="224"/>
      <c r="AS28" s="224"/>
      <c r="AT28" s="57"/>
      <c r="AU28" s="57"/>
      <c r="AV28" s="57"/>
      <c r="AW28" s="57"/>
      <c r="AX28" s="213">
        <v>34</v>
      </c>
      <c r="AY28" s="57">
        <f t="shared" ref="AY28:AY32" si="75">AX28-BI28-BG28-BF28</f>
        <v>30</v>
      </c>
      <c r="AZ28" s="224"/>
      <c r="BA28" s="224">
        <f t="shared" ref="BA28:BA32" si="76">AY28-AZ28-BB28-BC28-BD28-BE28</f>
        <v>0</v>
      </c>
      <c r="BB28" s="224">
        <v>30</v>
      </c>
      <c r="BC28" s="224"/>
      <c r="BD28" s="224"/>
      <c r="BE28" s="224"/>
      <c r="BF28" s="57">
        <v>4</v>
      </c>
      <c r="BG28" s="57"/>
      <c r="BH28" s="57"/>
      <c r="BI28" s="57"/>
      <c r="BJ28" s="213">
        <v>34</v>
      </c>
      <c r="BK28" s="57">
        <f t="shared" si="60"/>
        <v>32</v>
      </c>
      <c r="BL28" s="224"/>
      <c r="BM28" s="224">
        <f t="shared" si="61"/>
        <v>0</v>
      </c>
      <c r="BN28" s="224">
        <v>32</v>
      </c>
      <c r="BO28" s="224"/>
      <c r="BP28" s="224"/>
      <c r="BQ28" s="224"/>
      <c r="BR28" s="57">
        <v>2</v>
      </c>
      <c r="BS28" s="57"/>
      <c r="BT28" s="57"/>
      <c r="BU28" s="57"/>
      <c r="BV28" s="213">
        <v>28</v>
      </c>
      <c r="BW28" s="225">
        <f t="shared" si="62"/>
        <v>26</v>
      </c>
      <c r="BX28" s="224"/>
      <c r="BY28" s="224">
        <f t="shared" si="63"/>
        <v>0</v>
      </c>
      <c r="BZ28" s="224">
        <v>26</v>
      </c>
      <c r="CA28" s="224"/>
      <c r="CB28" s="224"/>
      <c r="CC28" s="224"/>
      <c r="CD28" s="57">
        <v>2</v>
      </c>
      <c r="CE28" s="57"/>
      <c r="CF28" s="57"/>
      <c r="CG28" s="57"/>
      <c r="CH28" s="213">
        <v>28</v>
      </c>
      <c r="CI28" s="225">
        <f t="shared" si="64"/>
        <v>26</v>
      </c>
      <c r="CJ28" s="224"/>
      <c r="CK28" s="224">
        <f t="shared" si="65"/>
        <v>0</v>
      </c>
      <c r="CL28" s="224">
        <v>26</v>
      </c>
      <c r="CM28" s="224"/>
      <c r="CN28" s="224"/>
      <c r="CO28" s="224"/>
      <c r="CP28" s="57">
        <v>2</v>
      </c>
      <c r="CQ28" s="57"/>
      <c r="CR28" s="57"/>
      <c r="CS28" s="57"/>
      <c r="CT28" s="213">
        <v>22</v>
      </c>
      <c r="CU28" s="225">
        <f t="shared" si="66"/>
        <v>20</v>
      </c>
      <c r="CV28" s="224"/>
      <c r="CW28" s="224">
        <f t="shared" si="67"/>
        <v>0</v>
      </c>
      <c r="CX28" s="224">
        <v>20</v>
      </c>
      <c r="CY28" s="224">
        <v>0</v>
      </c>
      <c r="CZ28" s="224"/>
      <c r="DA28" s="224"/>
      <c r="DB28" s="57">
        <v>2</v>
      </c>
      <c r="DC28" s="57"/>
      <c r="DD28" s="57"/>
      <c r="DE28" s="57"/>
      <c r="DF28" s="213">
        <v>12</v>
      </c>
      <c r="DG28" s="225">
        <f t="shared" si="68"/>
        <v>10</v>
      </c>
      <c r="DH28" s="224"/>
      <c r="DI28" s="224">
        <f t="shared" si="69"/>
        <v>0</v>
      </c>
      <c r="DJ28" s="224">
        <v>10</v>
      </c>
      <c r="DK28" s="224">
        <v>0</v>
      </c>
      <c r="DL28" s="224"/>
      <c r="DM28" s="224"/>
      <c r="DN28" s="226">
        <v>2</v>
      </c>
      <c r="DO28" s="218"/>
      <c r="DP28" s="218"/>
      <c r="DQ28" s="218"/>
      <c r="DR28" s="214">
        <f t="shared" ref="DR28:DR79" si="77">AX28+BJ28+BV28+CH28+CT28+DF28</f>
        <v>158</v>
      </c>
      <c r="DS28" s="214" t="b">
        <f t="shared" si="57"/>
        <v>1</v>
      </c>
      <c r="DT28" s="215"/>
      <c r="DU28" s="215"/>
      <c r="DV28" s="215"/>
      <c r="DW28" s="215"/>
      <c r="DX28" s="216"/>
      <c r="DY28" s="216"/>
      <c r="DZ28" s="217"/>
      <c r="EA28" s="217"/>
      <c r="EB28" s="217"/>
      <c r="EC28" s="217"/>
      <c r="ED28" s="217"/>
      <c r="EE28" s="58"/>
      <c r="EF28" s="58"/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</row>
    <row r="29" spans="1:162" x14ac:dyDescent="0.25">
      <c r="A29" s="54" t="s">
        <v>218</v>
      </c>
      <c r="B29" s="343" t="s">
        <v>130</v>
      </c>
      <c r="C29" s="219" t="str">
        <f t="shared" si="58"/>
        <v xml:space="preserve">,,ДЗ, , , ,, </v>
      </c>
      <c r="D29" s="220"/>
      <c r="E29" s="220"/>
      <c r="F29" s="220" t="s">
        <v>124</v>
      </c>
      <c r="G29" s="219"/>
      <c r="H29" s="219"/>
      <c r="I29" s="219"/>
      <c r="J29" s="219"/>
      <c r="K29" s="221"/>
      <c r="L29" s="213">
        <f t="shared" si="29"/>
        <v>68</v>
      </c>
      <c r="M29" s="222">
        <v>68</v>
      </c>
      <c r="N29" s="57">
        <v>0</v>
      </c>
      <c r="O29" s="57">
        <f t="shared" si="70"/>
        <v>64</v>
      </c>
      <c r="P29" s="57">
        <f t="shared" si="59"/>
        <v>0</v>
      </c>
      <c r="Q29" s="57">
        <f t="shared" si="59"/>
        <v>42</v>
      </c>
      <c r="R29" s="57">
        <f t="shared" si="59"/>
        <v>22</v>
      </c>
      <c r="S29" s="57">
        <f t="shared" si="59"/>
        <v>0</v>
      </c>
      <c r="T29" s="57">
        <f t="shared" si="59"/>
        <v>0</v>
      </c>
      <c r="U29" s="57">
        <f t="shared" si="59"/>
        <v>0</v>
      </c>
      <c r="V29" s="57">
        <f t="shared" si="59"/>
        <v>4</v>
      </c>
      <c r="W29" s="57">
        <f t="shared" si="59"/>
        <v>0</v>
      </c>
      <c r="X29" s="57">
        <f t="shared" si="59"/>
        <v>0</v>
      </c>
      <c r="Y29" s="57">
        <f t="shared" si="59"/>
        <v>0</v>
      </c>
      <c r="Z29" s="213"/>
      <c r="AA29" s="57">
        <f t="shared" si="71"/>
        <v>0</v>
      </c>
      <c r="AB29" s="223"/>
      <c r="AC29" s="224">
        <f t="shared" si="72"/>
        <v>0</v>
      </c>
      <c r="AD29" s="224"/>
      <c r="AE29" s="224"/>
      <c r="AF29" s="224"/>
      <c r="AG29" s="224"/>
      <c r="AH29" s="57"/>
      <c r="AI29" s="57"/>
      <c r="AJ29" s="57"/>
      <c r="AK29" s="57"/>
      <c r="AL29" s="213"/>
      <c r="AM29" s="57">
        <f t="shared" si="73"/>
        <v>0</v>
      </c>
      <c r="AN29" s="223"/>
      <c r="AO29" s="224">
        <f t="shared" si="74"/>
        <v>0</v>
      </c>
      <c r="AP29" s="224"/>
      <c r="AQ29" s="224"/>
      <c r="AR29" s="224"/>
      <c r="AS29" s="224"/>
      <c r="AT29" s="57"/>
      <c r="AU29" s="57"/>
      <c r="AV29" s="57"/>
      <c r="AW29" s="57"/>
      <c r="AX29" s="213">
        <v>68</v>
      </c>
      <c r="AY29" s="57">
        <f t="shared" si="75"/>
        <v>64</v>
      </c>
      <c r="AZ29" s="224"/>
      <c r="BA29" s="224">
        <f t="shared" si="76"/>
        <v>42</v>
      </c>
      <c r="BB29" s="224">
        <v>22</v>
      </c>
      <c r="BC29" s="224"/>
      <c r="BD29" s="224"/>
      <c r="BE29" s="224"/>
      <c r="BF29" s="57">
        <v>4</v>
      </c>
      <c r="BG29" s="57"/>
      <c r="BH29" s="57"/>
      <c r="BI29" s="57"/>
      <c r="BJ29" s="213"/>
      <c r="BK29" s="57">
        <f t="shared" si="60"/>
        <v>0</v>
      </c>
      <c r="BL29" s="224"/>
      <c r="BM29" s="224">
        <f t="shared" si="61"/>
        <v>0</v>
      </c>
      <c r="BN29" s="224"/>
      <c r="BO29" s="224"/>
      <c r="BP29" s="224"/>
      <c r="BQ29" s="224"/>
      <c r="BR29" s="57"/>
      <c r="BS29" s="57"/>
      <c r="BT29" s="57"/>
      <c r="BU29" s="57"/>
      <c r="BV29" s="213"/>
      <c r="BW29" s="225">
        <f t="shared" si="62"/>
        <v>0</v>
      </c>
      <c r="BX29" s="224"/>
      <c r="BY29" s="224">
        <f t="shared" si="63"/>
        <v>0</v>
      </c>
      <c r="BZ29" s="224"/>
      <c r="CA29" s="224"/>
      <c r="CB29" s="224"/>
      <c r="CC29" s="224"/>
      <c r="CD29" s="57"/>
      <c r="CE29" s="57"/>
      <c r="CF29" s="57"/>
      <c r="CG29" s="57"/>
      <c r="CH29" s="213"/>
      <c r="CI29" s="225">
        <f t="shared" si="64"/>
        <v>0</v>
      </c>
      <c r="CJ29" s="224"/>
      <c r="CK29" s="224">
        <f t="shared" si="65"/>
        <v>0</v>
      </c>
      <c r="CL29" s="224"/>
      <c r="CM29" s="224"/>
      <c r="CN29" s="224"/>
      <c r="CO29" s="224"/>
      <c r="CP29" s="57"/>
      <c r="CQ29" s="57"/>
      <c r="CR29" s="57"/>
      <c r="CS29" s="57"/>
      <c r="CT29" s="213"/>
      <c r="CU29" s="225">
        <f t="shared" si="66"/>
        <v>0</v>
      </c>
      <c r="CV29" s="224"/>
      <c r="CW29" s="224">
        <f t="shared" si="67"/>
        <v>0</v>
      </c>
      <c r="CX29" s="224"/>
      <c r="CY29" s="224"/>
      <c r="CZ29" s="224"/>
      <c r="DA29" s="224"/>
      <c r="DB29" s="57"/>
      <c r="DC29" s="57"/>
      <c r="DD29" s="57"/>
      <c r="DE29" s="57"/>
      <c r="DF29" s="213"/>
      <c r="DG29" s="225">
        <f t="shared" si="68"/>
        <v>0</v>
      </c>
      <c r="DH29" s="224"/>
      <c r="DI29" s="224">
        <f t="shared" si="69"/>
        <v>0</v>
      </c>
      <c r="DJ29" s="224"/>
      <c r="DK29" s="224"/>
      <c r="DL29" s="224"/>
      <c r="DM29" s="224"/>
      <c r="DN29" s="226"/>
      <c r="DO29" s="218"/>
      <c r="DP29" s="218"/>
      <c r="DQ29" s="218"/>
      <c r="DR29" s="214">
        <f t="shared" si="77"/>
        <v>68</v>
      </c>
      <c r="DS29" s="214" t="b">
        <f t="shared" si="57"/>
        <v>1</v>
      </c>
      <c r="DT29" s="215"/>
      <c r="DU29" s="215"/>
      <c r="DV29" s="215"/>
      <c r="DW29" s="215"/>
      <c r="DX29" s="216"/>
      <c r="DY29" s="216"/>
      <c r="DZ29" s="217"/>
      <c r="EA29" s="217"/>
      <c r="EB29" s="217"/>
      <c r="EC29" s="217"/>
      <c r="ED29" s="217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</row>
    <row r="30" spans="1:162" x14ac:dyDescent="0.25">
      <c r="A30" s="54" t="s">
        <v>219</v>
      </c>
      <c r="B30" s="343" t="s">
        <v>127</v>
      </c>
      <c r="C30" s="219" t="str">
        <f t="shared" si="58"/>
        <v>,,ДЗ, ДЗ, ДЗ, ДЗ,ДЗ, ДЗ</v>
      </c>
      <c r="D30" s="220"/>
      <c r="E30" s="220"/>
      <c r="F30" s="220" t="s">
        <v>124</v>
      </c>
      <c r="G30" s="220" t="s">
        <v>124</v>
      </c>
      <c r="H30" s="220" t="s">
        <v>124</v>
      </c>
      <c r="I30" s="220" t="s">
        <v>124</v>
      </c>
      <c r="J30" s="220" t="s">
        <v>124</v>
      </c>
      <c r="K30" s="220" t="s">
        <v>124</v>
      </c>
      <c r="L30" s="213">
        <f t="shared" si="29"/>
        <v>210</v>
      </c>
      <c r="M30" s="222">
        <v>160</v>
      </c>
      <c r="N30" s="57">
        <v>50</v>
      </c>
      <c r="O30" s="57">
        <f t="shared" si="70"/>
        <v>182</v>
      </c>
      <c r="P30" s="57">
        <f t="shared" si="59"/>
        <v>0</v>
      </c>
      <c r="Q30" s="57">
        <f t="shared" si="59"/>
        <v>10</v>
      </c>
      <c r="R30" s="57">
        <f t="shared" si="59"/>
        <v>172</v>
      </c>
      <c r="S30" s="57">
        <f t="shared" si="59"/>
        <v>0</v>
      </c>
      <c r="T30" s="57">
        <f t="shared" si="59"/>
        <v>0</v>
      </c>
      <c r="U30" s="57">
        <f t="shared" si="59"/>
        <v>0</v>
      </c>
      <c r="V30" s="57">
        <f t="shared" si="59"/>
        <v>28</v>
      </c>
      <c r="W30" s="57">
        <f t="shared" si="59"/>
        <v>0</v>
      </c>
      <c r="X30" s="57">
        <f t="shared" si="59"/>
        <v>0</v>
      </c>
      <c r="Y30" s="57">
        <f t="shared" si="59"/>
        <v>0</v>
      </c>
      <c r="Z30" s="213"/>
      <c r="AA30" s="57">
        <f t="shared" si="71"/>
        <v>0</v>
      </c>
      <c r="AB30" s="223"/>
      <c r="AC30" s="224">
        <f t="shared" si="72"/>
        <v>0</v>
      </c>
      <c r="AD30" s="224"/>
      <c r="AE30" s="224"/>
      <c r="AF30" s="224"/>
      <c r="AG30" s="224"/>
      <c r="AH30" s="57"/>
      <c r="AI30" s="57"/>
      <c r="AJ30" s="57"/>
      <c r="AK30" s="57"/>
      <c r="AL30" s="213"/>
      <c r="AM30" s="57">
        <f t="shared" si="73"/>
        <v>0</v>
      </c>
      <c r="AN30" s="223"/>
      <c r="AO30" s="224">
        <f t="shared" si="74"/>
        <v>0</v>
      </c>
      <c r="AP30" s="224"/>
      <c r="AQ30" s="224"/>
      <c r="AR30" s="224"/>
      <c r="AS30" s="224"/>
      <c r="AT30" s="57"/>
      <c r="AU30" s="57"/>
      <c r="AV30" s="57"/>
      <c r="AW30" s="57"/>
      <c r="AX30" s="213">
        <v>40</v>
      </c>
      <c r="AY30" s="57">
        <f t="shared" si="75"/>
        <v>32</v>
      </c>
      <c r="AZ30" s="224"/>
      <c r="BA30" s="224">
        <f t="shared" si="76"/>
        <v>0</v>
      </c>
      <c r="BB30" s="224">
        <v>32</v>
      </c>
      <c r="BC30" s="224"/>
      <c r="BD30" s="224"/>
      <c r="BE30" s="224"/>
      <c r="BF30" s="57">
        <v>8</v>
      </c>
      <c r="BG30" s="57"/>
      <c r="BH30" s="57"/>
      <c r="BI30" s="57"/>
      <c r="BJ30" s="213">
        <v>54</v>
      </c>
      <c r="BK30" s="57">
        <f t="shared" si="60"/>
        <v>52</v>
      </c>
      <c r="BL30" s="224"/>
      <c r="BM30" s="224">
        <f t="shared" si="61"/>
        <v>10</v>
      </c>
      <c r="BN30" s="224">
        <v>42</v>
      </c>
      <c r="BO30" s="224"/>
      <c r="BP30" s="224"/>
      <c r="BQ30" s="224"/>
      <c r="BR30" s="57">
        <v>2</v>
      </c>
      <c r="BS30" s="57"/>
      <c r="BT30" s="57"/>
      <c r="BU30" s="57"/>
      <c r="BV30" s="213">
        <v>34</v>
      </c>
      <c r="BW30" s="225">
        <f t="shared" si="62"/>
        <v>28</v>
      </c>
      <c r="BX30" s="224"/>
      <c r="BY30" s="224">
        <f t="shared" si="63"/>
        <v>0</v>
      </c>
      <c r="BZ30" s="224">
        <v>28</v>
      </c>
      <c r="CA30" s="224"/>
      <c r="CB30" s="224"/>
      <c r="CC30" s="224"/>
      <c r="CD30" s="57">
        <v>6</v>
      </c>
      <c r="CE30" s="57"/>
      <c r="CF30" s="57"/>
      <c r="CG30" s="57"/>
      <c r="CH30" s="213">
        <v>28</v>
      </c>
      <c r="CI30" s="225">
        <f t="shared" si="64"/>
        <v>24</v>
      </c>
      <c r="CJ30" s="224"/>
      <c r="CK30" s="224">
        <f t="shared" si="65"/>
        <v>0</v>
      </c>
      <c r="CL30" s="224">
        <v>24</v>
      </c>
      <c r="CM30" s="224"/>
      <c r="CN30" s="224"/>
      <c r="CO30" s="224"/>
      <c r="CP30" s="57">
        <v>4</v>
      </c>
      <c r="CQ30" s="57"/>
      <c r="CR30" s="57"/>
      <c r="CS30" s="57"/>
      <c r="CT30" s="213">
        <v>32</v>
      </c>
      <c r="CU30" s="225">
        <f t="shared" si="66"/>
        <v>26</v>
      </c>
      <c r="CV30" s="224"/>
      <c r="CW30" s="224">
        <f t="shared" si="67"/>
        <v>0</v>
      </c>
      <c r="CX30" s="224">
        <v>26</v>
      </c>
      <c r="CY30" s="224">
        <v>0</v>
      </c>
      <c r="CZ30" s="224"/>
      <c r="DA30" s="224"/>
      <c r="DB30" s="57">
        <v>6</v>
      </c>
      <c r="DC30" s="57"/>
      <c r="DD30" s="57"/>
      <c r="DE30" s="57"/>
      <c r="DF30" s="213">
        <v>22</v>
      </c>
      <c r="DG30" s="225">
        <f t="shared" si="68"/>
        <v>20</v>
      </c>
      <c r="DH30" s="224"/>
      <c r="DI30" s="224">
        <f t="shared" si="69"/>
        <v>0</v>
      </c>
      <c r="DJ30" s="224">
        <v>20</v>
      </c>
      <c r="DK30" s="224"/>
      <c r="DL30" s="224"/>
      <c r="DM30" s="224"/>
      <c r="DN30" s="226">
        <v>2</v>
      </c>
      <c r="DO30" s="218"/>
      <c r="DP30" s="218"/>
      <c r="DQ30" s="218"/>
      <c r="DR30" s="214">
        <f t="shared" si="77"/>
        <v>210</v>
      </c>
      <c r="DS30" s="214" t="b">
        <f t="shared" si="57"/>
        <v>1</v>
      </c>
      <c r="DT30" s="215"/>
      <c r="DU30" s="215"/>
      <c r="DV30" s="215"/>
      <c r="DW30" s="215"/>
      <c r="DX30" s="216"/>
      <c r="DY30" s="216"/>
      <c r="DZ30" s="217"/>
      <c r="EA30" s="217"/>
      <c r="EB30" s="217"/>
      <c r="EC30" s="217"/>
      <c r="ED30" s="217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</row>
    <row r="31" spans="1:162" x14ac:dyDescent="0.25">
      <c r="A31" s="54" t="s">
        <v>220</v>
      </c>
      <c r="B31" s="343" t="s">
        <v>164</v>
      </c>
      <c r="C31" s="219" t="str">
        <f t="shared" si="58"/>
        <v xml:space="preserve">,,, ДЗ, , ,, </v>
      </c>
      <c r="D31" s="220"/>
      <c r="E31" s="220"/>
      <c r="F31" s="220"/>
      <c r="G31" s="219" t="s">
        <v>124</v>
      </c>
      <c r="H31" s="219"/>
      <c r="I31" s="219"/>
      <c r="J31" s="219"/>
      <c r="K31" s="221"/>
      <c r="L31" s="213">
        <f t="shared" si="29"/>
        <v>48</v>
      </c>
      <c r="M31" s="222">
        <v>36</v>
      </c>
      <c r="N31" s="57">
        <v>12</v>
      </c>
      <c r="O31" s="57">
        <f t="shared" si="70"/>
        <v>46</v>
      </c>
      <c r="P31" s="57">
        <f t="shared" si="59"/>
        <v>0</v>
      </c>
      <c r="Q31" s="57">
        <f t="shared" si="59"/>
        <v>32</v>
      </c>
      <c r="R31" s="57">
        <f t="shared" si="59"/>
        <v>14</v>
      </c>
      <c r="S31" s="57">
        <f t="shared" si="59"/>
        <v>0</v>
      </c>
      <c r="T31" s="57">
        <f t="shared" si="59"/>
        <v>0</v>
      </c>
      <c r="U31" s="57">
        <f t="shared" si="59"/>
        <v>0</v>
      </c>
      <c r="V31" s="57">
        <f t="shared" si="59"/>
        <v>2</v>
      </c>
      <c r="W31" s="57">
        <f t="shared" si="59"/>
        <v>0</v>
      </c>
      <c r="X31" s="57">
        <f t="shared" si="59"/>
        <v>0</v>
      </c>
      <c r="Y31" s="57">
        <f t="shared" si="59"/>
        <v>0</v>
      </c>
      <c r="Z31" s="213"/>
      <c r="AA31" s="57">
        <f t="shared" si="71"/>
        <v>0</v>
      </c>
      <c r="AB31" s="223"/>
      <c r="AC31" s="224">
        <f t="shared" si="72"/>
        <v>0</v>
      </c>
      <c r="AD31" s="224"/>
      <c r="AE31" s="224"/>
      <c r="AF31" s="224"/>
      <c r="AG31" s="224"/>
      <c r="AH31" s="57"/>
      <c r="AI31" s="57"/>
      <c r="AJ31" s="57"/>
      <c r="AK31" s="57"/>
      <c r="AL31" s="213"/>
      <c r="AM31" s="57">
        <f t="shared" si="73"/>
        <v>0</v>
      </c>
      <c r="AN31" s="223"/>
      <c r="AO31" s="224">
        <f t="shared" si="74"/>
        <v>0</v>
      </c>
      <c r="AP31" s="224"/>
      <c r="AQ31" s="224"/>
      <c r="AR31" s="224"/>
      <c r="AS31" s="224"/>
      <c r="AT31" s="57"/>
      <c r="AU31" s="57"/>
      <c r="AV31" s="57"/>
      <c r="AW31" s="57"/>
      <c r="AX31" s="213"/>
      <c r="AY31" s="57">
        <f t="shared" si="75"/>
        <v>0</v>
      </c>
      <c r="AZ31" s="224"/>
      <c r="BA31" s="224">
        <f t="shared" si="76"/>
        <v>0</v>
      </c>
      <c r="BB31" s="224"/>
      <c r="BC31" s="224"/>
      <c r="BD31" s="224"/>
      <c r="BE31" s="224"/>
      <c r="BF31" s="57"/>
      <c r="BG31" s="57"/>
      <c r="BH31" s="57"/>
      <c r="BI31" s="57"/>
      <c r="BJ31" s="213">
        <v>48</v>
      </c>
      <c r="BK31" s="57">
        <f t="shared" si="60"/>
        <v>46</v>
      </c>
      <c r="BL31" s="224"/>
      <c r="BM31" s="224">
        <f t="shared" si="61"/>
        <v>32</v>
      </c>
      <c r="BN31" s="224">
        <v>14</v>
      </c>
      <c r="BO31" s="224"/>
      <c r="BP31" s="224"/>
      <c r="BQ31" s="224"/>
      <c r="BR31" s="57">
        <v>2</v>
      </c>
      <c r="BS31" s="57"/>
      <c r="BT31" s="57"/>
      <c r="BU31" s="57"/>
      <c r="BV31" s="213"/>
      <c r="BW31" s="225">
        <f t="shared" si="62"/>
        <v>0</v>
      </c>
      <c r="BX31" s="224"/>
      <c r="BY31" s="224">
        <f t="shared" si="63"/>
        <v>0</v>
      </c>
      <c r="BZ31" s="224"/>
      <c r="CA31" s="224"/>
      <c r="CB31" s="224"/>
      <c r="CC31" s="224"/>
      <c r="CD31" s="57"/>
      <c r="CE31" s="57"/>
      <c r="CF31" s="57"/>
      <c r="CG31" s="57"/>
      <c r="CH31" s="213"/>
      <c r="CI31" s="225">
        <f t="shared" si="64"/>
        <v>0</v>
      </c>
      <c r="CJ31" s="224"/>
      <c r="CK31" s="224">
        <f t="shared" si="65"/>
        <v>0</v>
      </c>
      <c r="CL31" s="224"/>
      <c r="CM31" s="224"/>
      <c r="CN31" s="224"/>
      <c r="CO31" s="224"/>
      <c r="CP31" s="57"/>
      <c r="CQ31" s="57"/>
      <c r="CR31" s="57"/>
      <c r="CS31" s="57"/>
      <c r="CT31" s="213"/>
      <c r="CU31" s="225">
        <f t="shared" si="66"/>
        <v>0</v>
      </c>
      <c r="CV31" s="224"/>
      <c r="CW31" s="224">
        <f t="shared" si="67"/>
        <v>0</v>
      </c>
      <c r="CX31" s="224"/>
      <c r="CY31" s="224"/>
      <c r="CZ31" s="224"/>
      <c r="DA31" s="224"/>
      <c r="DB31" s="57"/>
      <c r="DC31" s="57"/>
      <c r="DD31" s="57"/>
      <c r="DE31" s="57"/>
      <c r="DF31" s="213"/>
      <c r="DG31" s="225">
        <f t="shared" si="68"/>
        <v>0</v>
      </c>
      <c r="DH31" s="224"/>
      <c r="DI31" s="224">
        <f t="shared" si="69"/>
        <v>0</v>
      </c>
      <c r="DJ31" s="224"/>
      <c r="DK31" s="224"/>
      <c r="DL31" s="224"/>
      <c r="DM31" s="224"/>
      <c r="DN31" s="226"/>
      <c r="DO31" s="218"/>
      <c r="DP31" s="218"/>
      <c r="DQ31" s="218"/>
      <c r="DR31" s="214">
        <f t="shared" si="77"/>
        <v>48</v>
      </c>
      <c r="DS31" s="214" t="b">
        <f t="shared" si="57"/>
        <v>1</v>
      </c>
      <c r="DT31" s="215"/>
      <c r="DU31" s="215"/>
      <c r="DV31" s="215"/>
      <c r="DW31" s="215"/>
      <c r="DX31" s="216"/>
      <c r="DY31" s="216"/>
      <c r="DZ31" s="217"/>
      <c r="EA31" s="217"/>
      <c r="EB31" s="217"/>
      <c r="EC31" s="217"/>
      <c r="ED31" s="217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</row>
    <row r="32" spans="1:162" x14ac:dyDescent="0.25">
      <c r="A32" s="54" t="s">
        <v>221</v>
      </c>
      <c r="B32" s="343" t="s">
        <v>163</v>
      </c>
      <c r="C32" s="219" t="str">
        <f t="shared" si="58"/>
        <v xml:space="preserve">,,, , , ДЗ,, </v>
      </c>
      <c r="D32" s="220"/>
      <c r="E32" s="220"/>
      <c r="F32" s="220"/>
      <c r="G32" s="219"/>
      <c r="H32" s="219"/>
      <c r="I32" s="219" t="s">
        <v>124</v>
      </c>
      <c r="J32" s="219"/>
      <c r="K32" s="221"/>
      <c r="L32" s="213">
        <f t="shared" si="29"/>
        <v>48</v>
      </c>
      <c r="M32" s="222">
        <v>36</v>
      </c>
      <c r="N32" s="57">
        <v>12</v>
      </c>
      <c r="O32" s="57">
        <f t="shared" si="70"/>
        <v>46</v>
      </c>
      <c r="P32" s="57">
        <f t="shared" si="59"/>
        <v>0</v>
      </c>
      <c r="Q32" s="57">
        <f t="shared" si="59"/>
        <v>28</v>
      </c>
      <c r="R32" s="57">
        <f t="shared" si="59"/>
        <v>18</v>
      </c>
      <c r="S32" s="57">
        <f t="shared" si="59"/>
        <v>0</v>
      </c>
      <c r="T32" s="57">
        <f t="shared" si="59"/>
        <v>0</v>
      </c>
      <c r="U32" s="57">
        <f t="shared" si="59"/>
        <v>0</v>
      </c>
      <c r="V32" s="57">
        <f t="shared" si="59"/>
        <v>2</v>
      </c>
      <c r="W32" s="57">
        <f t="shared" si="59"/>
        <v>0</v>
      </c>
      <c r="X32" s="57">
        <f t="shared" si="59"/>
        <v>0</v>
      </c>
      <c r="Y32" s="57">
        <f t="shared" si="59"/>
        <v>0</v>
      </c>
      <c r="Z32" s="213"/>
      <c r="AA32" s="57">
        <f t="shared" si="71"/>
        <v>0</v>
      </c>
      <c r="AB32" s="223"/>
      <c r="AC32" s="224">
        <f t="shared" si="72"/>
        <v>0</v>
      </c>
      <c r="AD32" s="224"/>
      <c r="AE32" s="224"/>
      <c r="AF32" s="224"/>
      <c r="AG32" s="224"/>
      <c r="AH32" s="57"/>
      <c r="AI32" s="57"/>
      <c r="AJ32" s="57"/>
      <c r="AK32" s="57"/>
      <c r="AL32" s="213"/>
      <c r="AM32" s="57">
        <f t="shared" si="73"/>
        <v>0</v>
      </c>
      <c r="AN32" s="223"/>
      <c r="AO32" s="224">
        <f t="shared" si="74"/>
        <v>0</v>
      </c>
      <c r="AP32" s="224"/>
      <c r="AQ32" s="224"/>
      <c r="AR32" s="224"/>
      <c r="AS32" s="224"/>
      <c r="AT32" s="57"/>
      <c r="AU32" s="57"/>
      <c r="AV32" s="57"/>
      <c r="AW32" s="57"/>
      <c r="AX32" s="213"/>
      <c r="AY32" s="57">
        <f t="shared" si="75"/>
        <v>0</v>
      </c>
      <c r="AZ32" s="224"/>
      <c r="BA32" s="224">
        <f t="shared" si="76"/>
        <v>0</v>
      </c>
      <c r="BB32" s="224"/>
      <c r="BC32" s="224"/>
      <c r="BD32" s="224"/>
      <c r="BE32" s="224"/>
      <c r="BF32" s="57"/>
      <c r="BG32" s="57"/>
      <c r="BH32" s="57"/>
      <c r="BI32" s="57"/>
      <c r="BJ32" s="213"/>
      <c r="BK32" s="57">
        <f t="shared" si="60"/>
        <v>0</v>
      </c>
      <c r="BL32" s="224"/>
      <c r="BM32" s="224">
        <f t="shared" si="61"/>
        <v>0</v>
      </c>
      <c r="BN32" s="224"/>
      <c r="BO32" s="224"/>
      <c r="BP32" s="224"/>
      <c r="BQ32" s="224"/>
      <c r="BR32" s="57"/>
      <c r="BS32" s="57"/>
      <c r="BT32" s="57"/>
      <c r="BU32" s="57"/>
      <c r="BV32" s="213"/>
      <c r="BW32" s="225">
        <f t="shared" si="62"/>
        <v>0</v>
      </c>
      <c r="BX32" s="224"/>
      <c r="BY32" s="224">
        <f t="shared" si="63"/>
        <v>0</v>
      </c>
      <c r="BZ32" s="224"/>
      <c r="CA32" s="224"/>
      <c r="CB32" s="224"/>
      <c r="CC32" s="224"/>
      <c r="CD32" s="57"/>
      <c r="CE32" s="57"/>
      <c r="CF32" s="57"/>
      <c r="CG32" s="57"/>
      <c r="CH32" s="213">
        <v>48</v>
      </c>
      <c r="CI32" s="225">
        <f t="shared" si="64"/>
        <v>46</v>
      </c>
      <c r="CJ32" s="224"/>
      <c r="CK32" s="224">
        <f t="shared" si="65"/>
        <v>28</v>
      </c>
      <c r="CL32" s="224">
        <v>18</v>
      </c>
      <c r="CM32" s="224"/>
      <c r="CN32" s="224"/>
      <c r="CO32" s="224"/>
      <c r="CP32" s="57">
        <v>2</v>
      </c>
      <c r="CQ32" s="57"/>
      <c r="CR32" s="57"/>
      <c r="CS32" s="57"/>
      <c r="CT32" s="213"/>
      <c r="CU32" s="225">
        <f t="shared" si="66"/>
        <v>0</v>
      </c>
      <c r="CV32" s="224"/>
      <c r="CW32" s="224">
        <f t="shared" si="67"/>
        <v>0</v>
      </c>
      <c r="CX32" s="224"/>
      <c r="CY32" s="224"/>
      <c r="CZ32" s="224"/>
      <c r="DA32" s="224"/>
      <c r="DB32" s="57"/>
      <c r="DC32" s="57"/>
      <c r="DD32" s="57"/>
      <c r="DE32" s="57"/>
      <c r="DF32" s="213"/>
      <c r="DG32" s="225">
        <f t="shared" si="68"/>
        <v>0</v>
      </c>
      <c r="DH32" s="224"/>
      <c r="DI32" s="224">
        <f t="shared" si="69"/>
        <v>0</v>
      </c>
      <c r="DJ32" s="224"/>
      <c r="DK32" s="224"/>
      <c r="DL32" s="224"/>
      <c r="DM32" s="224"/>
      <c r="DN32" s="226"/>
      <c r="DO32" s="218"/>
      <c r="DP32" s="218"/>
      <c r="DQ32" s="218"/>
      <c r="DR32" s="214">
        <f t="shared" si="77"/>
        <v>48</v>
      </c>
      <c r="DS32" s="214" t="b">
        <f t="shared" si="57"/>
        <v>1</v>
      </c>
      <c r="DT32" s="215"/>
      <c r="DU32" s="215"/>
      <c r="DV32" s="215"/>
      <c r="DW32" s="215"/>
      <c r="DX32" s="216"/>
      <c r="DY32" s="216"/>
      <c r="DZ32" s="217"/>
      <c r="EA32" s="217"/>
      <c r="EB32" s="217"/>
      <c r="EC32" s="217"/>
      <c r="ED32" s="217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</row>
    <row r="33" spans="1:162" s="21" customFormat="1" x14ac:dyDescent="0.25">
      <c r="A33" s="59" t="s">
        <v>223</v>
      </c>
      <c r="B33" s="344" t="s">
        <v>196</v>
      </c>
      <c r="C33" s="229"/>
      <c r="D33" s="230"/>
      <c r="E33" s="230"/>
      <c r="F33" s="231"/>
      <c r="G33" s="232"/>
      <c r="H33" s="232"/>
      <c r="I33" s="232"/>
      <c r="J33" s="232"/>
      <c r="K33" s="233"/>
      <c r="L33" s="213">
        <f>SUM(L34:L45)</f>
        <v>956</v>
      </c>
      <c r="M33" s="213">
        <f t="shared" ref="M33:Y33" si="78">SUM(M34:M45)</f>
        <v>492</v>
      </c>
      <c r="N33" s="213">
        <f t="shared" si="78"/>
        <v>464</v>
      </c>
      <c r="O33" s="213">
        <f t="shared" si="78"/>
        <v>872</v>
      </c>
      <c r="P33" s="213">
        <f t="shared" si="78"/>
        <v>0</v>
      </c>
      <c r="Q33" s="213">
        <f t="shared" si="78"/>
        <v>470</v>
      </c>
      <c r="R33" s="213">
        <f t="shared" si="78"/>
        <v>392</v>
      </c>
      <c r="S33" s="213">
        <f t="shared" si="78"/>
        <v>0</v>
      </c>
      <c r="T33" s="213">
        <f t="shared" si="78"/>
        <v>0</v>
      </c>
      <c r="U33" s="213">
        <f t="shared" si="78"/>
        <v>10</v>
      </c>
      <c r="V33" s="213">
        <f t="shared" si="78"/>
        <v>54</v>
      </c>
      <c r="W33" s="213">
        <f t="shared" si="78"/>
        <v>0</v>
      </c>
      <c r="X33" s="213">
        <f t="shared" si="78"/>
        <v>0</v>
      </c>
      <c r="Y33" s="213">
        <f t="shared" si="78"/>
        <v>30</v>
      </c>
      <c r="Z33" s="213">
        <f t="shared" ref="Z33:AW33" si="79">SUM(Z34:Z39)</f>
        <v>0</v>
      </c>
      <c r="AA33" s="213">
        <f t="shared" si="79"/>
        <v>0</v>
      </c>
      <c r="AB33" s="213">
        <f t="shared" si="79"/>
        <v>0</v>
      </c>
      <c r="AC33" s="213">
        <f t="shared" si="79"/>
        <v>0</v>
      </c>
      <c r="AD33" s="213">
        <f t="shared" si="79"/>
        <v>0</v>
      </c>
      <c r="AE33" s="213">
        <f t="shared" si="79"/>
        <v>0</v>
      </c>
      <c r="AF33" s="213">
        <f t="shared" si="79"/>
        <v>0</v>
      </c>
      <c r="AG33" s="213">
        <f t="shared" si="79"/>
        <v>0</v>
      </c>
      <c r="AH33" s="213">
        <f t="shared" si="79"/>
        <v>0</v>
      </c>
      <c r="AI33" s="213">
        <f t="shared" si="79"/>
        <v>0</v>
      </c>
      <c r="AJ33" s="213">
        <f t="shared" si="79"/>
        <v>0</v>
      </c>
      <c r="AK33" s="213">
        <f t="shared" si="79"/>
        <v>0</v>
      </c>
      <c r="AL33" s="213">
        <f t="shared" si="79"/>
        <v>0</v>
      </c>
      <c r="AM33" s="213">
        <f t="shared" si="79"/>
        <v>0</v>
      </c>
      <c r="AN33" s="213">
        <f t="shared" si="79"/>
        <v>0</v>
      </c>
      <c r="AO33" s="213">
        <f t="shared" si="79"/>
        <v>0</v>
      </c>
      <c r="AP33" s="213">
        <f t="shared" si="79"/>
        <v>0</v>
      </c>
      <c r="AQ33" s="213">
        <f t="shared" si="79"/>
        <v>0</v>
      </c>
      <c r="AR33" s="213">
        <f t="shared" si="79"/>
        <v>0</v>
      </c>
      <c r="AS33" s="213">
        <f t="shared" si="79"/>
        <v>0</v>
      </c>
      <c r="AT33" s="213">
        <f t="shared" si="79"/>
        <v>0</v>
      </c>
      <c r="AU33" s="213">
        <f t="shared" si="79"/>
        <v>0</v>
      </c>
      <c r="AV33" s="213">
        <f t="shared" si="79"/>
        <v>0</v>
      </c>
      <c r="AW33" s="213">
        <f t="shared" si="79"/>
        <v>0</v>
      </c>
      <c r="AX33" s="213">
        <f>SUM(AX34:AX45)</f>
        <v>324</v>
      </c>
      <c r="AY33" s="213">
        <f t="shared" ref="AY33:BU33" si="80">SUM(AY34:AY45)</f>
        <v>292</v>
      </c>
      <c r="AZ33" s="213">
        <f t="shared" si="80"/>
        <v>0</v>
      </c>
      <c r="BA33" s="213">
        <f t="shared" si="80"/>
        <v>186</v>
      </c>
      <c r="BB33" s="213">
        <f t="shared" si="80"/>
        <v>104</v>
      </c>
      <c r="BC33" s="213">
        <f t="shared" si="80"/>
        <v>0</v>
      </c>
      <c r="BD33" s="213">
        <f t="shared" si="80"/>
        <v>0</v>
      </c>
      <c r="BE33" s="213">
        <f t="shared" si="80"/>
        <v>2</v>
      </c>
      <c r="BF33" s="213">
        <f t="shared" si="80"/>
        <v>26</v>
      </c>
      <c r="BG33" s="213">
        <f t="shared" si="80"/>
        <v>0</v>
      </c>
      <c r="BH33" s="213">
        <f t="shared" si="80"/>
        <v>0</v>
      </c>
      <c r="BI33" s="213">
        <f t="shared" si="80"/>
        <v>6</v>
      </c>
      <c r="BJ33" s="213">
        <f t="shared" si="80"/>
        <v>304</v>
      </c>
      <c r="BK33" s="213">
        <f t="shared" si="80"/>
        <v>272</v>
      </c>
      <c r="BL33" s="213">
        <f t="shared" si="80"/>
        <v>0</v>
      </c>
      <c r="BM33" s="213">
        <f t="shared" si="80"/>
        <v>134</v>
      </c>
      <c r="BN33" s="213">
        <f t="shared" si="80"/>
        <v>132</v>
      </c>
      <c r="BO33" s="213">
        <f t="shared" si="80"/>
        <v>0</v>
      </c>
      <c r="BP33" s="213">
        <f t="shared" si="80"/>
        <v>0</v>
      </c>
      <c r="BQ33" s="213">
        <f t="shared" si="80"/>
        <v>6</v>
      </c>
      <c r="BR33" s="213">
        <f t="shared" si="80"/>
        <v>14</v>
      </c>
      <c r="BS33" s="213">
        <f t="shared" si="80"/>
        <v>0</v>
      </c>
      <c r="BT33" s="213">
        <f t="shared" si="80"/>
        <v>0</v>
      </c>
      <c r="BU33" s="213">
        <f t="shared" si="80"/>
        <v>18</v>
      </c>
      <c r="BV33" s="213">
        <f>SUM(BV34:BV45)</f>
        <v>40</v>
      </c>
      <c r="BW33" s="213">
        <f t="shared" ref="BW33:CG33" si="81">SUM(BW34:BW45)</f>
        <v>36</v>
      </c>
      <c r="BX33" s="213">
        <f t="shared" si="81"/>
        <v>0</v>
      </c>
      <c r="BY33" s="213">
        <f t="shared" si="81"/>
        <v>28</v>
      </c>
      <c r="BZ33" s="213">
        <f t="shared" si="81"/>
        <v>8</v>
      </c>
      <c r="CA33" s="213">
        <f t="shared" si="81"/>
        <v>0</v>
      </c>
      <c r="CB33" s="213">
        <f t="shared" si="81"/>
        <v>0</v>
      </c>
      <c r="CC33" s="213">
        <f t="shared" si="81"/>
        <v>0</v>
      </c>
      <c r="CD33" s="213">
        <f t="shared" si="81"/>
        <v>4</v>
      </c>
      <c r="CE33" s="213">
        <f t="shared" si="81"/>
        <v>0</v>
      </c>
      <c r="CF33" s="213">
        <f t="shared" si="81"/>
        <v>0</v>
      </c>
      <c r="CG33" s="213">
        <f t="shared" si="81"/>
        <v>0</v>
      </c>
      <c r="CH33" s="213">
        <f>SUM(CH34:CH45)</f>
        <v>118</v>
      </c>
      <c r="CI33" s="213">
        <f t="shared" ref="CI33:CS33" si="82">SUM(CI34:CI45)</f>
        <v>114</v>
      </c>
      <c r="CJ33" s="213">
        <f t="shared" si="82"/>
        <v>0</v>
      </c>
      <c r="CK33" s="213">
        <f t="shared" si="82"/>
        <v>46</v>
      </c>
      <c r="CL33" s="213">
        <f t="shared" si="82"/>
        <v>68</v>
      </c>
      <c r="CM33" s="213">
        <f t="shared" si="82"/>
        <v>0</v>
      </c>
      <c r="CN33" s="213">
        <f t="shared" si="82"/>
        <v>0</v>
      </c>
      <c r="CO33" s="213">
        <f t="shared" si="82"/>
        <v>0</v>
      </c>
      <c r="CP33" s="213">
        <f t="shared" si="82"/>
        <v>4</v>
      </c>
      <c r="CQ33" s="213">
        <f t="shared" si="82"/>
        <v>0</v>
      </c>
      <c r="CR33" s="213">
        <f t="shared" si="82"/>
        <v>0</v>
      </c>
      <c r="CS33" s="213">
        <f t="shared" si="82"/>
        <v>0</v>
      </c>
      <c r="CT33" s="213">
        <f>SUM(CT34:CT45)</f>
        <v>104</v>
      </c>
      <c r="CU33" s="213">
        <f t="shared" ref="CU33:DE33" si="83">SUM(CU34:CU45)</f>
        <v>92</v>
      </c>
      <c r="CV33" s="213">
        <f t="shared" si="83"/>
        <v>0</v>
      </c>
      <c r="CW33" s="213">
        <f t="shared" si="83"/>
        <v>34</v>
      </c>
      <c r="CX33" s="213">
        <f t="shared" si="83"/>
        <v>56</v>
      </c>
      <c r="CY33" s="213">
        <f t="shared" si="83"/>
        <v>0</v>
      </c>
      <c r="CZ33" s="213">
        <f t="shared" si="83"/>
        <v>0</v>
      </c>
      <c r="DA33" s="213">
        <f t="shared" si="83"/>
        <v>2</v>
      </c>
      <c r="DB33" s="213">
        <f t="shared" si="83"/>
        <v>6</v>
      </c>
      <c r="DC33" s="213">
        <f t="shared" si="83"/>
        <v>0</v>
      </c>
      <c r="DD33" s="213">
        <f t="shared" si="83"/>
        <v>0</v>
      </c>
      <c r="DE33" s="213">
        <f t="shared" si="83"/>
        <v>6</v>
      </c>
      <c r="DF33" s="213">
        <f>SUM(DF34:DF45)</f>
        <v>66</v>
      </c>
      <c r="DG33" s="213">
        <f t="shared" ref="DG33:DQ33" si="84">SUM(DG34:DG45)</f>
        <v>66</v>
      </c>
      <c r="DH33" s="213">
        <f t="shared" si="84"/>
        <v>0</v>
      </c>
      <c r="DI33" s="213">
        <f t="shared" si="84"/>
        <v>42</v>
      </c>
      <c r="DJ33" s="213">
        <f t="shared" si="84"/>
        <v>24</v>
      </c>
      <c r="DK33" s="213">
        <f t="shared" si="84"/>
        <v>0</v>
      </c>
      <c r="DL33" s="213">
        <f t="shared" si="84"/>
        <v>0</v>
      </c>
      <c r="DM33" s="213">
        <f t="shared" si="84"/>
        <v>0</v>
      </c>
      <c r="DN33" s="213">
        <f t="shared" si="84"/>
        <v>0</v>
      </c>
      <c r="DO33" s="213">
        <f t="shared" si="84"/>
        <v>0</v>
      </c>
      <c r="DP33" s="213">
        <f t="shared" si="84"/>
        <v>0</v>
      </c>
      <c r="DQ33" s="213">
        <f t="shared" si="84"/>
        <v>0</v>
      </c>
      <c r="DR33" s="214">
        <f>AX33+BJ33+BV33+CH33+CT33+DF33</f>
        <v>956</v>
      </c>
      <c r="DS33" s="214" t="b">
        <f t="shared" si="57"/>
        <v>1</v>
      </c>
      <c r="DT33" s="215"/>
      <c r="DU33" s="215"/>
      <c r="DV33" s="215"/>
      <c r="DW33" s="215"/>
      <c r="DX33" s="216"/>
      <c r="DY33" s="216"/>
      <c r="DZ33" s="217"/>
      <c r="EA33" s="217"/>
      <c r="EB33" s="217"/>
      <c r="EC33" s="217"/>
      <c r="ED33" s="217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  <c r="FF33" s="58"/>
    </row>
    <row r="34" spans="1:162" ht="30" customHeight="1" x14ac:dyDescent="0.25">
      <c r="A34" s="32" t="s">
        <v>224</v>
      </c>
      <c r="B34" s="347" t="s">
        <v>321</v>
      </c>
      <c r="C34" s="219" t="str">
        <f t="shared" ref="C34:C45" si="85">_xlfn.CONCAT(D34, ",", E34,",",F34,", ",G34,", ",H34,", ",I34,",",J34,", ",K34)</f>
        <v xml:space="preserve">,,, Э, , ,, </v>
      </c>
      <c r="D34" s="220"/>
      <c r="E34" s="220"/>
      <c r="F34" s="235"/>
      <c r="G34" s="219" t="s">
        <v>125</v>
      </c>
      <c r="H34" s="219"/>
      <c r="I34" s="219"/>
      <c r="J34" s="219"/>
      <c r="K34" s="221"/>
      <c r="L34" s="213">
        <f t="shared" si="29"/>
        <v>120</v>
      </c>
      <c r="M34" s="222">
        <v>72</v>
      </c>
      <c r="N34" s="222">
        <v>48</v>
      </c>
      <c r="O34" s="57">
        <f t="shared" ref="O34:Y45" si="86">AY34+BK34+BW34+CI34+CU34+DG34</f>
        <v>108</v>
      </c>
      <c r="P34" s="57">
        <f t="shared" si="86"/>
        <v>0</v>
      </c>
      <c r="Q34" s="57">
        <f t="shared" si="86"/>
        <v>46</v>
      </c>
      <c r="R34" s="57">
        <f t="shared" si="86"/>
        <v>60</v>
      </c>
      <c r="S34" s="57">
        <f t="shared" si="86"/>
        <v>0</v>
      </c>
      <c r="T34" s="57">
        <f t="shared" si="86"/>
        <v>0</v>
      </c>
      <c r="U34" s="57">
        <f t="shared" si="86"/>
        <v>2</v>
      </c>
      <c r="V34" s="57">
        <f t="shared" si="86"/>
        <v>6</v>
      </c>
      <c r="W34" s="57">
        <f t="shared" si="86"/>
        <v>0</v>
      </c>
      <c r="X34" s="57">
        <f t="shared" si="86"/>
        <v>0</v>
      </c>
      <c r="Y34" s="57">
        <f t="shared" si="86"/>
        <v>6</v>
      </c>
      <c r="Z34" s="213"/>
      <c r="AA34" s="57">
        <f>Z34-AK34-AI34-AH34</f>
        <v>0</v>
      </c>
      <c r="AB34" s="223"/>
      <c r="AC34" s="224">
        <f>AA34-AB34-AD34-AE34-AF34-AG34</f>
        <v>0</v>
      </c>
      <c r="AD34" s="224"/>
      <c r="AE34" s="224"/>
      <c r="AF34" s="224"/>
      <c r="AG34" s="224"/>
      <c r="AH34" s="57"/>
      <c r="AI34" s="57"/>
      <c r="AJ34" s="57"/>
      <c r="AK34" s="57"/>
      <c r="AL34" s="213"/>
      <c r="AM34" s="57">
        <f>AL34-AW34-AU34-AT34</f>
        <v>0</v>
      </c>
      <c r="AN34" s="223"/>
      <c r="AO34" s="224">
        <f>AM34-AN34-AP34-AQ34-AR34-AS34</f>
        <v>0</v>
      </c>
      <c r="AP34" s="224"/>
      <c r="AQ34" s="224"/>
      <c r="AR34" s="224"/>
      <c r="AS34" s="224"/>
      <c r="AT34" s="57"/>
      <c r="AU34" s="57"/>
      <c r="AV34" s="57"/>
      <c r="AW34" s="57"/>
      <c r="AX34" s="213">
        <v>48</v>
      </c>
      <c r="AY34" s="57">
        <f>AX34-BI34-BG34-BF34</f>
        <v>46</v>
      </c>
      <c r="AZ34" s="224"/>
      <c r="BA34" s="224">
        <f t="shared" ref="BA34:BA45" si="87">AY34-AZ34-BB34-BC34-BD34-BE34</f>
        <v>26</v>
      </c>
      <c r="BB34" s="224">
        <v>20</v>
      </c>
      <c r="BC34" s="224"/>
      <c r="BD34" s="224"/>
      <c r="BE34" s="224"/>
      <c r="BF34" s="57">
        <v>2</v>
      </c>
      <c r="BG34" s="57"/>
      <c r="BH34" s="57"/>
      <c r="BI34" s="57"/>
      <c r="BJ34" s="213">
        <v>72</v>
      </c>
      <c r="BK34" s="57">
        <f t="shared" ref="BK34:BK45" si="88">BJ34-BU34-BS34-BR34</f>
        <v>62</v>
      </c>
      <c r="BL34" s="224"/>
      <c r="BM34" s="224">
        <f t="shared" ref="BM34:BM45" si="89">BK34-BL34-BN34-BO34-BP34-BQ34</f>
        <v>20</v>
      </c>
      <c r="BN34" s="224">
        <v>40</v>
      </c>
      <c r="BO34" s="224"/>
      <c r="BP34" s="224"/>
      <c r="BQ34" s="224">
        <v>2</v>
      </c>
      <c r="BR34" s="57">
        <v>4</v>
      </c>
      <c r="BS34" s="57"/>
      <c r="BT34" s="57"/>
      <c r="BU34" s="57">
        <v>6</v>
      </c>
      <c r="BV34" s="213">
        <v>0</v>
      </c>
      <c r="BW34" s="57">
        <f t="shared" ref="BW34:BW45" si="90">BV34-CG34-CE34-CD34</f>
        <v>0</v>
      </c>
      <c r="BX34" s="224"/>
      <c r="BY34" s="224">
        <f t="shared" ref="BY34:BY45" si="91">BW34-BX34-BZ34-CA34-CB34-CC34</f>
        <v>0</v>
      </c>
      <c r="BZ34" s="224"/>
      <c r="CA34" s="224"/>
      <c r="CB34" s="224"/>
      <c r="CC34" s="224"/>
      <c r="CD34" s="57"/>
      <c r="CE34" s="57"/>
      <c r="CF34" s="57"/>
      <c r="CG34" s="57"/>
      <c r="CH34" s="213">
        <v>0</v>
      </c>
      <c r="CI34" s="225">
        <f t="shared" ref="CI34:CI45" si="92">CH34-CS34-CQ34-CP34-CR34</f>
        <v>0</v>
      </c>
      <c r="CJ34" s="224"/>
      <c r="CK34" s="224">
        <f t="shared" ref="CK34:CK45" si="93">CI34-CJ34-CL34-CM34-CN34-CO34</f>
        <v>0</v>
      </c>
      <c r="CL34" s="224"/>
      <c r="CM34" s="224"/>
      <c r="CN34" s="224"/>
      <c r="CO34" s="224"/>
      <c r="CP34" s="57"/>
      <c r="CQ34" s="57"/>
      <c r="CR34" s="57"/>
      <c r="CS34" s="57"/>
      <c r="CT34" s="213">
        <v>0</v>
      </c>
      <c r="CU34" s="225">
        <f t="shared" ref="CU34:CU45" si="94">CT34-DE34-DC34-DB34-DD34</f>
        <v>0</v>
      </c>
      <c r="CV34" s="224"/>
      <c r="CW34" s="224">
        <f t="shared" ref="CW34:CW45" si="95">CU34-CV34-CX34-CY34-CZ34-DA34</f>
        <v>0</v>
      </c>
      <c r="CX34" s="224"/>
      <c r="CY34" s="224"/>
      <c r="CZ34" s="224"/>
      <c r="DA34" s="224"/>
      <c r="DB34" s="57"/>
      <c r="DC34" s="57"/>
      <c r="DD34" s="57"/>
      <c r="DE34" s="57"/>
      <c r="DF34" s="213"/>
      <c r="DG34" s="225">
        <f t="shared" ref="DG34:DG45" si="96">DF34-DQ34-DO34-DN34-DP34</f>
        <v>0</v>
      </c>
      <c r="DH34" s="224"/>
      <c r="DI34" s="224">
        <f t="shared" ref="DI34:DI45" si="97">DG34-DH34-DJ34-DK34-DL34-DM34</f>
        <v>0</v>
      </c>
      <c r="DJ34" s="224"/>
      <c r="DK34" s="224"/>
      <c r="DL34" s="224"/>
      <c r="DM34" s="224"/>
      <c r="DN34" s="226"/>
      <c r="DO34" s="218"/>
      <c r="DP34" s="218"/>
      <c r="DQ34" s="218"/>
      <c r="DR34" s="214">
        <f t="shared" si="77"/>
        <v>120</v>
      </c>
      <c r="DS34" s="214" t="b">
        <f t="shared" si="57"/>
        <v>1</v>
      </c>
      <c r="DT34" s="215"/>
      <c r="DU34" s="215"/>
      <c r="DV34" s="215"/>
      <c r="DW34" s="215"/>
      <c r="DX34" s="216"/>
      <c r="DY34" s="216"/>
      <c r="DZ34" s="217"/>
      <c r="EA34" s="217"/>
      <c r="EB34" s="217"/>
      <c r="EC34" s="217"/>
      <c r="ED34" s="217"/>
      <c r="EE34" s="58"/>
      <c r="EF34" s="58"/>
      <c r="EG34" s="58"/>
      <c r="EH34" s="58"/>
      <c r="EI34" s="58"/>
      <c r="EJ34" s="58"/>
      <c r="EK34" s="58"/>
      <c r="EL34" s="58"/>
      <c r="EM34" s="58"/>
      <c r="EN34" s="58"/>
      <c r="EO34" s="58"/>
      <c r="EP34" s="58"/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</row>
    <row r="35" spans="1:162" x14ac:dyDescent="0.25">
      <c r="A35" s="350" t="s">
        <v>225</v>
      </c>
      <c r="B35" s="348" t="s">
        <v>322</v>
      </c>
      <c r="C35" s="219" t="str">
        <f t="shared" si="85"/>
        <v xml:space="preserve">,,ДФК, Э, , ,, </v>
      </c>
      <c r="D35" s="220"/>
      <c r="E35" s="220"/>
      <c r="F35" s="236" t="s">
        <v>284</v>
      </c>
      <c r="G35" s="219" t="s">
        <v>125</v>
      </c>
      <c r="H35" s="219"/>
      <c r="I35" s="219"/>
      <c r="J35" s="219"/>
      <c r="K35" s="221"/>
      <c r="L35" s="213">
        <f t="shared" si="29"/>
        <v>98</v>
      </c>
      <c r="M35" s="222">
        <v>72</v>
      </c>
      <c r="N35" s="222">
        <v>26</v>
      </c>
      <c r="O35" s="57">
        <f t="shared" si="86"/>
        <v>84</v>
      </c>
      <c r="P35" s="57">
        <f t="shared" si="86"/>
        <v>0</v>
      </c>
      <c r="Q35" s="57">
        <f t="shared" si="86"/>
        <v>50</v>
      </c>
      <c r="R35" s="57">
        <f t="shared" si="86"/>
        <v>32</v>
      </c>
      <c r="S35" s="57">
        <f t="shared" si="86"/>
        <v>0</v>
      </c>
      <c r="T35" s="57">
        <f t="shared" si="86"/>
        <v>0</v>
      </c>
      <c r="U35" s="57">
        <f t="shared" si="86"/>
        <v>2</v>
      </c>
      <c r="V35" s="57">
        <f t="shared" si="86"/>
        <v>8</v>
      </c>
      <c r="W35" s="57">
        <f t="shared" si="86"/>
        <v>0</v>
      </c>
      <c r="X35" s="57">
        <f t="shared" si="86"/>
        <v>0</v>
      </c>
      <c r="Y35" s="57">
        <f t="shared" si="86"/>
        <v>6</v>
      </c>
      <c r="Z35" s="213"/>
      <c r="AA35" s="57">
        <f t="shared" ref="AA35:AA45" si="98">Z35-AK35-AI35-AH35</f>
        <v>0</v>
      </c>
      <c r="AB35" s="223"/>
      <c r="AC35" s="224">
        <f t="shared" ref="AC35:AC45" si="99">AA35-AB35-AD35-AE35-AF35-AG35</f>
        <v>0</v>
      </c>
      <c r="AD35" s="224"/>
      <c r="AE35" s="224"/>
      <c r="AF35" s="224"/>
      <c r="AG35" s="224"/>
      <c r="AH35" s="57"/>
      <c r="AI35" s="57"/>
      <c r="AJ35" s="57"/>
      <c r="AK35" s="57"/>
      <c r="AL35" s="213"/>
      <c r="AM35" s="57">
        <f t="shared" ref="AM35:AM45" si="100">AL35-AW35-AU35-AT35</f>
        <v>0</v>
      </c>
      <c r="AN35" s="223"/>
      <c r="AO35" s="224">
        <f t="shared" ref="AO35:AO45" si="101">AM35-AN35-AP35-AQ35-AR35-AS35</f>
        <v>0</v>
      </c>
      <c r="AP35" s="224"/>
      <c r="AQ35" s="224"/>
      <c r="AR35" s="224"/>
      <c r="AS35" s="224"/>
      <c r="AT35" s="57"/>
      <c r="AU35" s="57"/>
      <c r="AV35" s="57"/>
      <c r="AW35" s="57"/>
      <c r="AX35" s="213">
        <v>34</v>
      </c>
      <c r="AY35" s="57">
        <f t="shared" ref="AY35:AY45" si="102">AX35-BI35-BG35-BF35</f>
        <v>30</v>
      </c>
      <c r="AZ35" s="224"/>
      <c r="BA35" s="224">
        <f t="shared" si="87"/>
        <v>20</v>
      </c>
      <c r="BB35" s="224">
        <v>10</v>
      </c>
      <c r="BC35" s="224"/>
      <c r="BD35" s="224"/>
      <c r="BE35" s="224"/>
      <c r="BF35" s="57">
        <v>4</v>
      </c>
      <c r="BG35" s="57"/>
      <c r="BH35" s="57"/>
      <c r="BI35" s="57"/>
      <c r="BJ35" s="213">
        <v>64</v>
      </c>
      <c r="BK35" s="57">
        <f t="shared" si="88"/>
        <v>54</v>
      </c>
      <c r="BL35" s="224"/>
      <c r="BM35" s="224">
        <f t="shared" si="89"/>
        <v>30</v>
      </c>
      <c r="BN35" s="224">
        <v>22</v>
      </c>
      <c r="BO35" s="224"/>
      <c r="BP35" s="224"/>
      <c r="BQ35" s="224">
        <v>2</v>
      </c>
      <c r="BR35" s="57">
        <v>4</v>
      </c>
      <c r="BS35" s="57"/>
      <c r="BT35" s="57"/>
      <c r="BU35" s="57">
        <v>6</v>
      </c>
      <c r="BV35" s="213">
        <v>0</v>
      </c>
      <c r="BW35" s="57">
        <f t="shared" si="90"/>
        <v>0</v>
      </c>
      <c r="BX35" s="224"/>
      <c r="BY35" s="224">
        <f t="shared" si="91"/>
        <v>0</v>
      </c>
      <c r="BZ35" s="224"/>
      <c r="CA35" s="224"/>
      <c r="CB35" s="224"/>
      <c r="CC35" s="224"/>
      <c r="CD35" s="57"/>
      <c r="CE35" s="57"/>
      <c r="CF35" s="57"/>
      <c r="CG35" s="57"/>
      <c r="CH35" s="213">
        <v>0</v>
      </c>
      <c r="CI35" s="225">
        <f t="shared" si="92"/>
        <v>0</v>
      </c>
      <c r="CJ35" s="224"/>
      <c r="CK35" s="224">
        <f t="shared" si="93"/>
        <v>0</v>
      </c>
      <c r="CL35" s="224"/>
      <c r="CM35" s="224"/>
      <c r="CN35" s="224"/>
      <c r="CO35" s="224"/>
      <c r="CP35" s="57"/>
      <c r="CQ35" s="57"/>
      <c r="CR35" s="57"/>
      <c r="CS35" s="57"/>
      <c r="CT35" s="213">
        <v>0</v>
      </c>
      <c r="CU35" s="225">
        <f t="shared" si="94"/>
        <v>0</v>
      </c>
      <c r="CV35" s="224"/>
      <c r="CW35" s="224">
        <f t="shared" si="95"/>
        <v>0</v>
      </c>
      <c r="CX35" s="224"/>
      <c r="CY35" s="224"/>
      <c r="CZ35" s="224"/>
      <c r="DA35" s="224"/>
      <c r="DB35" s="57"/>
      <c r="DC35" s="57"/>
      <c r="DD35" s="57"/>
      <c r="DE35" s="57"/>
      <c r="DF35" s="213"/>
      <c r="DG35" s="225">
        <f t="shared" si="96"/>
        <v>0</v>
      </c>
      <c r="DH35" s="224"/>
      <c r="DI35" s="224">
        <f t="shared" si="97"/>
        <v>0</v>
      </c>
      <c r="DJ35" s="224"/>
      <c r="DK35" s="224"/>
      <c r="DL35" s="224"/>
      <c r="DM35" s="224"/>
      <c r="DN35" s="226"/>
      <c r="DO35" s="218"/>
      <c r="DP35" s="218"/>
      <c r="DQ35" s="218"/>
      <c r="DR35" s="214">
        <f t="shared" si="77"/>
        <v>98</v>
      </c>
      <c r="DS35" s="214" t="b">
        <f t="shared" si="57"/>
        <v>1</v>
      </c>
      <c r="DT35" s="237"/>
      <c r="DU35" s="237"/>
      <c r="DV35" s="237"/>
      <c r="DW35" s="237"/>
      <c r="DX35" s="238"/>
      <c r="DY35" s="238"/>
      <c r="DZ35" s="239"/>
      <c r="EA35" s="239"/>
      <c r="EB35" s="239"/>
      <c r="EC35" s="239"/>
      <c r="ED35" s="239"/>
    </row>
    <row r="36" spans="1:162" x14ac:dyDescent="0.25">
      <c r="A36" s="350" t="s">
        <v>226</v>
      </c>
      <c r="B36" s="349" t="s">
        <v>323</v>
      </c>
      <c r="C36" s="219" t="str">
        <f t="shared" si="85"/>
        <v xml:space="preserve">,,Э, , , ,, </v>
      </c>
      <c r="D36" s="220"/>
      <c r="E36" s="220"/>
      <c r="F36" s="220" t="s">
        <v>125</v>
      </c>
      <c r="G36" s="219"/>
      <c r="H36" s="219"/>
      <c r="I36" s="219"/>
      <c r="J36" s="219"/>
      <c r="K36" s="221"/>
      <c r="L36" s="213">
        <f t="shared" si="29"/>
        <v>98</v>
      </c>
      <c r="M36" s="222">
        <v>72</v>
      </c>
      <c r="N36" s="222">
        <v>26</v>
      </c>
      <c r="O36" s="57">
        <f t="shared" si="86"/>
        <v>80</v>
      </c>
      <c r="P36" s="57">
        <f t="shared" si="86"/>
        <v>0</v>
      </c>
      <c r="Q36" s="57">
        <f t="shared" si="86"/>
        <v>34</v>
      </c>
      <c r="R36" s="57">
        <f t="shared" si="86"/>
        <v>44</v>
      </c>
      <c r="S36" s="57">
        <f t="shared" si="86"/>
        <v>0</v>
      </c>
      <c r="T36" s="57">
        <f t="shared" si="86"/>
        <v>0</v>
      </c>
      <c r="U36" s="57">
        <f t="shared" si="86"/>
        <v>2</v>
      </c>
      <c r="V36" s="57">
        <f t="shared" si="86"/>
        <v>12</v>
      </c>
      <c r="W36" s="57">
        <f t="shared" si="86"/>
        <v>0</v>
      </c>
      <c r="X36" s="57">
        <f t="shared" si="86"/>
        <v>0</v>
      </c>
      <c r="Y36" s="57">
        <f t="shared" si="86"/>
        <v>6</v>
      </c>
      <c r="Z36" s="213"/>
      <c r="AA36" s="57">
        <f t="shared" si="98"/>
        <v>0</v>
      </c>
      <c r="AB36" s="223"/>
      <c r="AC36" s="224">
        <f t="shared" si="99"/>
        <v>0</v>
      </c>
      <c r="AD36" s="224"/>
      <c r="AE36" s="224"/>
      <c r="AF36" s="224"/>
      <c r="AG36" s="224"/>
      <c r="AH36" s="57"/>
      <c r="AI36" s="57"/>
      <c r="AJ36" s="57"/>
      <c r="AK36" s="57"/>
      <c r="AL36" s="213"/>
      <c r="AM36" s="57">
        <f t="shared" si="100"/>
        <v>0</v>
      </c>
      <c r="AN36" s="223"/>
      <c r="AO36" s="224">
        <f t="shared" si="101"/>
        <v>0</v>
      </c>
      <c r="AP36" s="224"/>
      <c r="AQ36" s="224"/>
      <c r="AR36" s="224"/>
      <c r="AS36" s="224"/>
      <c r="AT36" s="57"/>
      <c r="AU36" s="57"/>
      <c r="AV36" s="57"/>
      <c r="AW36" s="57"/>
      <c r="AX36" s="213">
        <v>98</v>
      </c>
      <c r="AY36" s="57">
        <f>AX36-BI36-BG36-BF36</f>
        <v>80</v>
      </c>
      <c r="AZ36" s="224"/>
      <c r="BA36" s="224">
        <f t="shared" si="87"/>
        <v>34</v>
      </c>
      <c r="BB36" s="224">
        <v>44</v>
      </c>
      <c r="BC36" s="224"/>
      <c r="BD36" s="224"/>
      <c r="BE36" s="224">
        <v>2</v>
      </c>
      <c r="BF36" s="57">
        <v>12</v>
      </c>
      <c r="BG36" s="57"/>
      <c r="BH36" s="57"/>
      <c r="BI36" s="57">
        <v>6</v>
      </c>
      <c r="BJ36" s="213">
        <v>0</v>
      </c>
      <c r="BK36" s="57">
        <f t="shared" si="88"/>
        <v>0</v>
      </c>
      <c r="BL36" s="224"/>
      <c r="BM36" s="224">
        <f t="shared" si="89"/>
        <v>0</v>
      </c>
      <c r="BN36" s="224"/>
      <c r="BO36" s="224"/>
      <c r="BP36" s="224"/>
      <c r="BQ36" s="224"/>
      <c r="BR36" s="57"/>
      <c r="BS36" s="57"/>
      <c r="BT36" s="57"/>
      <c r="BU36" s="57"/>
      <c r="BV36" s="213">
        <v>0</v>
      </c>
      <c r="BW36" s="57">
        <f t="shared" si="90"/>
        <v>0</v>
      </c>
      <c r="BX36" s="224"/>
      <c r="BY36" s="224">
        <f t="shared" si="91"/>
        <v>0</v>
      </c>
      <c r="BZ36" s="224"/>
      <c r="CA36" s="224"/>
      <c r="CB36" s="224"/>
      <c r="CC36" s="224"/>
      <c r="CD36" s="57"/>
      <c r="CE36" s="57"/>
      <c r="CF36" s="57"/>
      <c r="CG36" s="57"/>
      <c r="CH36" s="213">
        <v>0</v>
      </c>
      <c r="CI36" s="225">
        <f t="shared" si="92"/>
        <v>0</v>
      </c>
      <c r="CJ36" s="224"/>
      <c r="CK36" s="224">
        <f t="shared" si="93"/>
        <v>0</v>
      </c>
      <c r="CL36" s="224"/>
      <c r="CM36" s="224"/>
      <c r="CN36" s="224"/>
      <c r="CO36" s="224"/>
      <c r="CP36" s="57"/>
      <c r="CQ36" s="57"/>
      <c r="CR36" s="57"/>
      <c r="CS36" s="57"/>
      <c r="CT36" s="213">
        <v>0</v>
      </c>
      <c r="CU36" s="225">
        <f t="shared" si="94"/>
        <v>0</v>
      </c>
      <c r="CV36" s="224"/>
      <c r="CW36" s="224">
        <f t="shared" si="95"/>
        <v>0</v>
      </c>
      <c r="CX36" s="224"/>
      <c r="CY36" s="224"/>
      <c r="CZ36" s="224"/>
      <c r="DA36" s="224"/>
      <c r="DB36" s="57"/>
      <c r="DC36" s="57"/>
      <c r="DD36" s="57"/>
      <c r="DE36" s="57"/>
      <c r="DF36" s="213"/>
      <c r="DG36" s="225">
        <f t="shared" si="96"/>
        <v>0</v>
      </c>
      <c r="DH36" s="224"/>
      <c r="DI36" s="224">
        <f t="shared" si="97"/>
        <v>0</v>
      </c>
      <c r="DJ36" s="224"/>
      <c r="DK36" s="224"/>
      <c r="DL36" s="224"/>
      <c r="DM36" s="224"/>
      <c r="DN36" s="226"/>
      <c r="DO36" s="218"/>
      <c r="DP36" s="218"/>
      <c r="DQ36" s="218"/>
      <c r="DR36" s="214">
        <f t="shared" si="77"/>
        <v>98</v>
      </c>
      <c r="DS36" s="214" t="b">
        <f t="shared" si="57"/>
        <v>1</v>
      </c>
      <c r="DT36" s="237"/>
      <c r="DU36" s="237"/>
      <c r="DV36" s="237"/>
      <c r="DW36" s="237"/>
      <c r="DX36" s="238"/>
      <c r="DY36" s="238"/>
      <c r="DZ36" s="239"/>
      <c r="EA36" s="239"/>
      <c r="EB36" s="239"/>
      <c r="EC36" s="239"/>
      <c r="ED36" s="239"/>
    </row>
    <row r="37" spans="1:162" ht="30" customHeight="1" x14ac:dyDescent="0.25">
      <c r="A37" s="350" t="s">
        <v>227</v>
      </c>
      <c r="B37" s="348" t="s">
        <v>129</v>
      </c>
      <c r="C37" s="219" t="str">
        <f t="shared" si="85"/>
        <v xml:space="preserve">,,ДЗ, , , ,, </v>
      </c>
      <c r="D37" s="220"/>
      <c r="E37" s="220"/>
      <c r="F37" s="220" t="s">
        <v>124</v>
      </c>
      <c r="G37" s="219"/>
      <c r="H37" s="219"/>
      <c r="I37" s="219"/>
      <c r="J37" s="219"/>
      <c r="K37" s="221"/>
      <c r="L37" s="213">
        <f t="shared" si="29"/>
        <v>72</v>
      </c>
      <c r="M37" s="222">
        <v>72</v>
      </c>
      <c r="N37" s="222"/>
      <c r="O37" s="57">
        <f t="shared" si="86"/>
        <v>68</v>
      </c>
      <c r="P37" s="57">
        <f t="shared" si="86"/>
        <v>0</v>
      </c>
      <c r="Q37" s="57">
        <f t="shared" si="86"/>
        <v>48</v>
      </c>
      <c r="R37" s="57">
        <f t="shared" si="86"/>
        <v>20</v>
      </c>
      <c r="S37" s="57">
        <f t="shared" si="86"/>
        <v>0</v>
      </c>
      <c r="T37" s="57">
        <f t="shared" si="86"/>
        <v>0</v>
      </c>
      <c r="U37" s="57">
        <f t="shared" si="86"/>
        <v>0</v>
      </c>
      <c r="V37" s="57">
        <f t="shared" si="86"/>
        <v>4</v>
      </c>
      <c r="W37" s="57">
        <f t="shared" si="86"/>
        <v>0</v>
      </c>
      <c r="X37" s="57">
        <f t="shared" si="86"/>
        <v>0</v>
      </c>
      <c r="Y37" s="57">
        <f t="shared" si="86"/>
        <v>0</v>
      </c>
      <c r="Z37" s="213"/>
      <c r="AA37" s="57">
        <f t="shared" si="98"/>
        <v>0</v>
      </c>
      <c r="AB37" s="223"/>
      <c r="AC37" s="224">
        <f t="shared" si="99"/>
        <v>0</v>
      </c>
      <c r="AD37" s="224"/>
      <c r="AE37" s="224"/>
      <c r="AF37" s="224"/>
      <c r="AG37" s="224"/>
      <c r="AH37" s="57"/>
      <c r="AI37" s="57"/>
      <c r="AJ37" s="57"/>
      <c r="AK37" s="57"/>
      <c r="AL37" s="213"/>
      <c r="AM37" s="57">
        <f t="shared" si="100"/>
        <v>0</v>
      </c>
      <c r="AN37" s="223"/>
      <c r="AO37" s="224">
        <f t="shared" si="101"/>
        <v>0</v>
      </c>
      <c r="AP37" s="224"/>
      <c r="AQ37" s="224"/>
      <c r="AR37" s="224"/>
      <c r="AS37" s="224"/>
      <c r="AT37" s="57"/>
      <c r="AU37" s="57"/>
      <c r="AV37" s="57"/>
      <c r="AW37" s="57"/>
      <c r="AX37" s="213">
        <v>72</v>
      </c>
      <c r="AY37" s="57">
        <f t="shared" si="102"/>
        <v>68</v>
      </c>
      <c r="AZ37" s="224"/>
      <c r="BA37" s="224">
        <f t="shared" si="87"/>
        <v>48</v>
      </c>
      <c r="BB37" s="224">
        <v>20</v>
      </c>
      <c r="BC37" s="224"/>
      <c r="BD37" s="224"/>
      <c r="BE37" s="224"/>
      <c r="BF37" s="57">
        <v>4</v>
      </c>
      <c r="BG37" s="57"/>
      <c r="BH37" s="57"/>
      <c r="BI37" s="57"/>
      <c r="BJ37" s="213">
        <v>0</v>
      </c>
      <c r="BK37" s="57">
        <f t="shared" si="88"/>
        <v>0</v>
      </c>
      <c r="BL37" s="224"/>
      <c r="BM37" s="224">
        <f t="shared" si="89"/>
        <v>0</v>
      </c>
      <c r="BN37" s="224"/>
      <c r="BO37" s="224"/>
      <c r="BP37" s="224"/>
      <c r="BQ37" s="224"/>
      <c r="BR37" s="57"/>
      <c r="BS37" s="57"/>
      <c r="BT37" s="57"/>
      <c r="BU37" s="57"/>
      <c r="BV37" s="213">
        <v>0</v>
      </c>
      <c r="BW37" s="57">
        <f t="shared" si="90"/>
        <v>0</v>
      </c>
      <c r="BX37" s="224"/>
      <c r="BY37" s="224">
        <f t="shared" si="91"/>
        <v>0</v>
      </c>
      <c r="BZ37" s="224"/>
      <c r="CA37" s="224"/>
      <c r="CB37" s="224"/>
      <c r="CC37" s="224"/>
      <c r="CD37" s="57"/>
      <c r="CE37" s="57"/>
      <c r="CF37" s="57"/>
      <c r="CG37" s="57"/>
      <c r="CH37" s="213">
        <v>0</v>
      </c>
      <c r="CI37" s="225">
        <f t="shared" si="92"/>
        <v>0</v>
      </c>
      <c r="CJ37" s="224"/>
      <c r="CK37" s="224">
        <f t="shared" si="93"/>
        <v>0</v>
      </c>
      <c r="CL37" s="224"/>
      <c r="CM37" s="224"/>
      <c r="CN37" s="224"/>
      <c r="CO37" s="224"/>
      <c r="CP37" s="57"/>
      <c r="CQ37" s="57"/>
      <c r="CR37" s="57"/>
      <c r="CS37" s="57"/>
      <c r="CT37" s="213">
        <v>0</v>
      </c>
      <c r="CU37" s="225">
        <f t="shared" si="94"/>
        <v>0</v>
      </c>
      <c r="CV37" s="224"/>
      <c r="CW37" s="224">
        <f t="shared" si="95"/>
        <v>0</v>
      </c>
      <c r="CX37" s="224"/>
      <c r="CY37" s="224"/>
      <c r="CZ37" s="224"/>
      <c r="DA37" s="224"/>
      <c r="DB37" s="57"/>
      <c r="DC37" s="57"/>
      <c r="DD37" s="57"/>
      <c r="DE37" s="57"/>
      <c r="DF37" s="213"/>
      <c r="DG37" s="225">
        <f t="shared" si="96"/>
        <v>0</v>
      </c>
      <c r="DH37" s="224"/>
      <c r="DI37" s="224">
        <f t="shared" si="97"/>
        <v>0</v>
      </c>
      <c r="DJ37" s="224"/>
      <c r="DK37" s="224"/>
      <c r="DL37" s="224"/>
      <c r="DM37" s="224"/>
      <c r="DN37" s="226"/>
      <c r="DO37" s="218"/>
      <c r="DP37" s="218"/>
      <c r="DQ37" s="218"/>
      <c r="DR37" s="214">
        <f t="shared" si="77"/>
        <v>72</v>
      </c>
      <c r="DS37" s="214" t="b">
        <f t="shared" si="57"/>
        <v>1</v>
      </c>
      <c r="DT37" s="237"/>
      <c r="DU37" s="237"/>
      <c r="DV37" s="237"/>
      <c r="DW37" s="237"/>
      <c r="DX37" s="238"/>
      <c r="DY37" s="238"/>
      <c r="DZ37" s="239"/>
      <c r="EA37" s="239"/>
      <c r="EB37" s="239"/>
      <c r="EC37" s="239"/>
      <c r="ED37" s="239"/>
    </row>
    <row r="38" spans="1:162" ht="30" customHeight="1" x14ac:dyDescent="0.25">
      <c r="A38" s="350" t="s">
        <v>228</v>
      </c>
      <c r="B38" s="348" t="s">
        <v>325</v>
      </c>
      <c r="C38" s="219" t="str">
        <f t="shared" si="85"/>
        <v xml:space="preserve">,,, ДЗ, , ,, </v>
      </c>
      <c r="D38" s="220"/>
      <c r="E38" s="220"/>
      <c r="F38" s="220"/>
      <c r="G38" s="219" t="s">
        <v>124</v>
      </c>
      <c r="H38" s="219"/>
      <c r="I38" s="219"/>
      <c r="J38" s="219"/>
      <c r="K38" s="221"/>
      <c r="L38" s="213">
        <f t="shared" si="29"/>
        <v>72</v>
      </c>
      <c r="M38" s="222">
        <v>72</v>
      </c>
      <c r="N38" s="222">
        <v>0</v>
      </c>
      <c r="O38" s="57">
        <f t="shared" si="86"/>
        <v>70</v>
      </c>
      <c r="P38" s="57">
        <f t="shared" si="86"/>
        <v>0</v>
      </c>
      <c r="Q38" s="57">
        <f t="shared" si="86"/>
        <v>48</v>
      </c>
      <c r="R38" s="57">
        <f t="shared" si="86"/>
        <v>22</v>
      </c>
      <c r="S38" s="57">
        <f t="shared" si="86"/>
        <v>0</v>
      </c>
      <c r="T38" s="57">
        <f t="shared" si="86"/>
        <v>0</v>
      </c>
      <c r="U38" s="57">
        <f t="shared" si="86"/>
        <v>0</v>
      </c>
      <c r="V38" s="57">
        <f t="shared" si="86"/>
        <v>2</v>
      </c>
      <c r="W38" s="57">
        <f t="shared" si="86"/>
        <v>0</v>
      </c>
      <c r="X38" s="57">
        <f t="shared" si="86"/>
        <v>0</v>
      </c>
      <c r="Y38" s="57">
        <f t="shared" si="86"/>
        <v>0</v>
      </c>
      <c r="Z38" s="213"/>
      <c r="AA38" s="57">
        <f t="shared" si="98"/>
        <v>0</v>
      </c>
      <c r="AB38" s="223"/>
      <c r="AC38" s="224">
        <f t="shared" si="99"/>
        <v>0</v>
      </c>
      <c r="AD38" s="224"/>
      <c r="AE38" s="224"/>
      <c r="AF38" s="224"/>
      <c r="AG38" s="224"/>
      <c r="AH38" s="57"/>
      <c r="AI38" s="57"/>
      <c r="AJ38" s="57"/>
      <c r="AK38" s="57"/>
      <c r="AL38" s="213"/>
      <c r="AM38" s="57">
        <f t="shared" si="100"/>
        <v>0</v>
      </c>
      <c r="AN38" s="223"/>
      <c r="AO38" s="224">
        <f t="shared" si="101"/>
        <v>0</v>
      </c>
      <c r="AP38" s="224"/>
      <c r="AQ38" s="224"/>
      <c r="AR38" s="224"/>
      <c r="AS38" s="224"/>
      <c r="AT38" s="57"/>
      <c r="AU38" s="57"/>
      <c r="AV38" s="57"/>
      <c r="AW38" s="57"/>
      <c r="AX38" s="213"/>
      <c r="AY38" s="57">
        <f t="shared" si="102"/>
        <v>0</v>
      </c>
      <c r="AZ38" s="224"/>
      <c r="BA38" s="224">
        <f t="shared" si="87"/>
        <v>0</v>
      </c>
      <c r="BB38" s="224"/>
      <c r="BC38" s="224"/>
      <c r="BD38" s="224"/>
      <c r="BE38" s="224"/>
      <c r="BF38" s="57"/>
      <c r="BG38" s="57"/>
      <c r="BH38" s="57"/>
      <c r="BI38" s="57"/>
      <c r="BJ38" s="213">
        <v>72</v>
      </c>
      <c r="BK38" s="57">
        <f t="shared" si="88"/>
        <v>70</v>
      </c>
      <c r="BL38" s="224"/>
      <c r="BM38" s="224">
        <f t="shared" si="89"/>
        <v>48</v>
      </c>
      <c r="BN38" s="224">
        <v>22</v>
      </c>
      <c r="BO38" s="224"/>
      <c r="BP38" s="224"/>
      <c r="BQ38" s="224"/>
      <c r="BR38" s="57">
        <v>2</v>
      </c>
      <c r="BS38" s="57"/>
      <c r="BT38" s="57"/>
      <c r="BU38" s="57"/>
      <c r="BV38" s="213">
        <v>0</v>
      </c>
      <c r="BW38" s="57">
        <f t="shared" si="90"/>
        <v>0</v>
      </c>
      <c r="BX38" s="224"/>
      <c r="BY38" s="224">
        <f t="shared" si="91"/>
        <v>0</v>
      </c>
      <c r="BZ38" s="224"/>
      <c r="CA38" s="224"/>
      <c r="CB38" s="224"/>
      <c r="CC38" s="224"/>
      <c r="CD38" s="57"/>
      <c r="CE38" s="57"/>
      <c r="CF38" s="57"/>
      <c r="CG38" s="57"/>
      <c r="CH38" s="213">
        <v>0</v>
      </c>
      <c r="CI38" s="225">
        <f t="shared" si="92"/>
        <v>0</v>
      </c>
      <c r="CJ38" s="224"/>
      <c r="CK38" s="224">
        <f t="shared" si="93"/>
        <v>0</v>
      </c>
      <c r="CL38" s="224"/>
      <c r="CM38" s="224"/>
      <c r="CN38" s="224"/>
      <c r="CO38" s="224"/>
      <c r="CP38" s="57"/>
      <c r="CQ38" s="57"/>
      <c r="CR38" s="57"/>
      <c r="CS38" s="57"/>
      <c r="CT38" s="213">
        <v>0</v>
      </c>
      <c r="CU38" s="225">
        <f t="shared" si="94"/>
        <v>0</v>
      </c>
      <c r="CV38" s="224"/>
      <c r="CW38" s="224">
        <f t="shared" si="95"/>
        <v>0</v>
      </c>
      <c r="CX38" s="224"/>
      <c r="CY38" s="224"/>
      <c r="CZ38" s="224"/>
      <c r="DA38" s="224"/>
      <c r="DB38" s="57"/>
      <c r="DC38" s="57"/>
      <c r="DD38" s="57"/>
      <c r="DE38" s="57"/>
      <c r="DF38" s="213"/>
      <c r="DG38" s="225">
        <f t="shared" si="96"/>
        <v>0</v>
      </c>
      <c r="DH38" s="224"/>
      <c r="DI38" s="224">
        <f t="shared" si="97"/>
        <v>0</v>
      </c>
      <c r="DJ38" s="224"/>
      <c r="DK38" s="224"/>
      <c r="DL38" s="224"/>
      <c r="DM38" s="224"/>
      <c r="DN38" s="226"/>
      <c r="DO38" s="218"/>
      <c r="DP38" s="218"/>
      <c r="DQ38" s="218"/>
      <c r="DR38" s="214">
        <f t="shared" si="77"/>
        <v>72</v>
      </c>
      <c r="DS38" s="214" t="b">
        <f t="shared" si="57"/>
        <v>1</v>
      </c>
      <c r="DT38" s="237"/>
      <c r="DU38" s="237"/>
      <c r="DV38" s="237"/>
      <c r="DW38" s="237"/>
      <c r="DX38" s="238"/>
      <c r="DY38" s="238"/>
      <c r="DZ38" s="239"/>
      <c r="EA38" s="239"/>
      <c r="EB38" s="239"/>
      <c r="EC38" s="239"/>
      <c r="ED38" s="239"/>
    </row>
    <row r="39" spans="1:162" ht="27.75" customHeight="1" x14ac:dyDescent="0.25">
      <c r="A39" s="350" t="s">
        <v>229</v>
      </c>
      <c r="B39" s="349" t="s">
        <v>324</v>
      </c>
      <c r="C39" s="219" t="str">
        <f t="shared" si="85"/>
        <v xml:space="preserve">,,, , , ДФК,Э, </v>
      </c>
      <c r="D39" s="220"/>
      <c r="E39" s="220"/>
      <c r="F39" s="220"/>
      <c r="G39" s="219"/>
      <c r="H39" s="219"/>
      <c r="I39" s="236" t="s">
        <v>284</v>
      </c>
      <c r="J39" s="219" t="s">
        <v>125</v>
      </c>
      <c r="K39" s="221"/>
      <c r="L39" s="213">
        <f t="shared" si="29"/>
        <v>108</v>
      </c>
      <c r="M39" s="222">
        <v>54</v>
      </c>
      <c r="N39" s="222">
        <v>54</v>
      </c>
      <c r="O39" s="57">
        <f t="shared" si="86"/>
        <v>96</v>
      </c>
      <c r="P39" s="57">
        <f t="shared" si="86"/>
        <v>0</v>
      </c>
      <c r="Q39" s="57">
        <f t="shared" si="86"/>
        <v>10</v>
      </c>
      <c r="R39" s="57">
        <f t="shared" si="86"/>
        <v>84</v>
      </c>
      <c r="S39" s="57">
        <f t="shared" si="86"/>
        <v>0</v>
      </c>
      <c r="T39" s="57">
        <f t="shared" si="86"/>
        <v>0</v>
      </c>
      <c r="U39" s="57">
        <f t="shared" si="86"/>
        <v>2</v>
      </c>
      <c r="V39" s="57">
        <f t="shared" si="86"/>
        <v>6</v>
      </c>
      <c r="W39" s="57">
        <f t="shared" si="86"/>
        <v>0</v>
      </c>
      <c r="X39" s="57">
        <f t="shared" si="86"/>
        <v>0</v>
      </c>
      <c r="Y39" s="57">
        <f t="shared" si="86"/>
        <v>6</v>
      </c>
      <c r="Z39" s="213"/>
      <c r="AA39" s="57">
        <f t="shared" si="98"/>
        <v>0</v>
      </c>
      <c r="AB39" s="223"/>
      <c r="AC39" s="224">
        <f t="shared" si="99"/>
        <v>0</v>
      </c>
      <c r="AD39" s="224"/>
      <c r="AE39" s="224"/>
      <c r="AF39" s="224"/>
      <c r="AG39" s="224"/>
      <c r="AH39" s="57"/>
      <c r="AI39" s="57"/>
      <c r="AJ39" s="57"/>
      <c r="AK39" s="57"/>
      <c r="AL39" s="213"/>
      <c r="AM39" s="57">
        <f t="shared" si="100"/>
        <v>0</v>
      </c>
      <c r="AN39" s="223"/>
      <c r="AO39" s="224">
        <f t="shared" si="101"/>
        <v>0</v>
      </c>
      <c r="AP39" s="224"/>
      <c r="AQ39" s="224"/>
      <c r="AR39" s="224"/>
      <c r="AS39" s="224"/>
      <c r="AT39" s="57"/>
      <c r="AU39" s="57"/>
      <c r="AV39" s="57"/>
      <c r="AW39" s="57"/>
      <c r="AX39" s="213"/>
      <c r="AY39" s="57">
        <f t="shared" si="102"/>
        <v>0</v>
      </c>
      <c r="AZ39" s="224"/>
      <c r="BA39" s="224">
        <f t="shared" si="87"/>
        <v>0</v>
      </c>
      <c r="BB39" s="224"/>
      <c r="BC39" s="224"/>
      <c r="BD39" s="224"/>
      <c r="BE39" s="224"/>
      <c r="BF39" s="57"/>
      <c r="BG39" s="57"/>
      <c r="BH39" s="57"/>
      <c r="BI39" s="57"/>
      <c r="BJ39" s="213"/>
      <c r="BK39" s="57">
        <f t="shared" si="88"/>
        <v>0</v>
      </c>
      <c r="BL39" s="224"/>
      <c r="BM39" s="224">
        <f t="shared" si="89"/>
        <v>0</v>
      </c>
      <c r="BN39" s="224"/>
      <c r="BO39" s="224"/>
      <c r="BP39" s="224"/>
      <c r="BQ39" s="224"/>
      <c r="BR39" s="57"/>
      <c r="BS39" s="57"/>
      <c r="BT39" s="57"/>
      <c r="BU39" s="57"/>
      <c r="BV39" s="213">
        <v>0</v>
      </c>
      <c r="BW39" s="57">
        <f t="shared" si="90"/>
        <v>0</v>
      </c>
      <c r="BX39" s="224"/>
      <c r="BY39" s="224">
        <f t="shared" si="91"/>
        <v>0</v>
      </c>
      <c r="BZ39" s="224"/>
      <c r="CA39" s="224"/>
      <c r="CB39" s="224"/>
      <c r="CC39" s="224"/>
      <c r="CD39" s="57"/>
      <c r="CE39" s="57"/>
      <c r="CF39" s="57"/>
      <c r="CG39" s="57"/>
      <c r="CH39" s="213">
        <v>64</v>
      </c>
      <c r="CI39" s="225">
        <f t="shared" si="92"/>
        <v>62</v>
      </c>
      <c r="CJ39" s="224"/>
      <c r="CK39" s="224">
        <f t="shared" si="93"/>
        <v>8</v>
      </c>
      <c r="CL39" s="224">
        <v>54</v>
      </c>
      <c r="CM39" s="224"/>
      <c r="CN39" s="224"/>
      <c r="CO39" s="224"/>
      <c r="CP39" s="57">
        <v>2</v>
      </c>
      <c r="CQ39" s="57"/>
      <c r="CR39" s="57"/>
      <c r="CS39" s="57"/>
      <c r="CT39" s="213">
        <v>44</v>
      </c>
      <c r="CU39" s="225">
        <f>CT39-DE39-DC39-DB39-DD39</f>
        <v>34</v>
      </c>
      <c r="CV39" s="224"/>
      <c r="CW39" s="224">
        <f t="shared" si="95"/>
        <v>2</v>
      </c>
      <c r="CX39" s="224">
        <v>30</v>
      </c>
      <c r="CY39" s="224"/>
      <c r="CZ39" s="224"/>
      <c r="DA39" s="224">
        <v>2</v>
      </c>
      <c r="DB39" s="57">
        <v>4</v>
      </c>
      <c r="DC39" s="57"/>
      <c r="DD39" s="57"/>
      <c r="DE39" s="57">
        <v>6</v>
      </c>
      <c r="DF39" s="213"/>
      <c r="DG39" s="225">
        <f t="shared" si="96"/>
        <v>0</v>
      </c>
      <c r="DH39" s="224"/>
      <c r="DI39" s="224">
        <f t="shared" si="97"/>
        <v>0</v>
      </c>
      <c r="DJ39" s="224"/>
      <c r="DK39" s="224"/>
      <c r="DL39" s="224"/>
      <c r="DM39" s="224"/>
      <c r="DN39" s="226"/>
      <c r="DO39" s="218"/>
      <c r="DP39" s="218"/>
      <c r="DQ39" s="218"/>
      <c r="DR39" s="214">
        <f t="shared" si="77"/>
        <v>108</v>
      </c>
      <c r="DS39" s="214" t="b">
        <f t="shared" si="57"/>
        <v>1</v>
      </c>
      <c r="DT39" s="237"/>
      <c r="DU39" s="237"/>
      <c r="DV39" s="237"/>
      <c r="DW39" s="237"/>
      <c r="DX39" s="238"/>
      <c r="DY39" s="238"/>
      <c r="DZ39" s="239"/>
      <c r="EA39" s="239"/>
      <c r="EB39" s="239"/>
      <c r="EC39" s="239"/>
      <c r="ED39" s="239"/>
    </row>
    <row r="40" spans="1:162" s="22" customFormat="1" ht="16.5" customHeight="1" x14ac:dyDescent="0.25">
      <c r="A40" s="350" t="s">
        <v>230</v>
      </c>
      <c r="B40" s="348" t="s">
        <v>326</v>
      </c>
      <c r="C40" s="219" t="str">
        <f t="shared" si="85"/>
        <v>,,, , , ,, ДЗ</v>
      </c>
      <c r="D40" s="220"/>
      <c r="E40" s="220"/>
      <c r="F40" s="220"/>
      <c r="G40" s="219"/>
      <c r="H40" s="219"/>
      <c r="I40" s="219"/>
      <c r="J40" s="219"/>
      <c r="K40" s="221" t="s">
        <v>124</v>
      </c>
      <c r="L40" s="213">
        <f t="shared" si="29"/>
        <v>66</v>
      </c>
      <c r="M40" s="222">
        <v>54</v>
      </c>
      <c r="N40" s="222">
        <v>12</v>
      </c>
      <c r="O40" s="57">
        <f t="shared" si="86"/>
        <v>66</v>
      </c>
      <c r="P40" s="57">
        <f t="shared" si="86"/>
        <v>0</v>
      </c>
      <c r="Q40" s="57">
        <f t="shared" si="86"/>
        <v>42</v>
      </c>
      <c r="R40" s="57">
        <f t="shared" si="86"/>
        <v>24</v>
      </c>
      <c r="S40" s="57">
        <f t="shared" si="86"/>
        <v>0</v>
      </c>
      <c r="T40" s="57">
        <f t="shared" si="86"/>
        <v>0</v>
      </c>
      <c r="U40" s="57">
        <f t="shared" si="86"/>
        <v>0</v>
      </c>
      <c r="V40" s="57">
        <f t="shared" si="86"/>
        <v>0</v>
      </c>
      <c r="W40" s="57">
        <f t="shared" si="86"/>
        <v>0</v>
      </c>
      <c r="X40" s="57">
        <f t="shared" si="86"/>
        <v>0</v>
      </c>
      <c r="Y40" s="57">
        <f t="shared" si="86"/>
        <v>0</v>
      </c>
      <c r="Z40" s="213"/>
      <c r="AA40" s="57">
        <f t="shared" si="98"/>
        <v>0</v>
      </c>
      <c r="AB40" s="223"/>
      <c r="AC40" s="224">
        <f t="shared" si="99"/>
        <v>0</v>
      </c>
      <c r="AD40" s="224"/>
      <c r="AE40" s="224"/>
      <c r="AF40" s="224"/>
      <c r="AG40" s="224"/>
      <c r="AH40" s="57"/>
      <c r="AI40" s="57"/>
      <c r="AJ40" s="57"/>
      <c r="AK40" s="57"/>
      <c r="AL40" s="213"/>
      <c r="AM40" s="57">
        <f t="shared" si="100"/>
        <v>0</v>
      </c>
      <c r="AN40" s="223"/>
      <c r="AO40" s="224">
        <f t="shared" si="101"/>
        <v>0</v>
      </c>
      <c r="AP40" s="224"/>
      <c r="AQ40" s="224"/>
      <c r="AR40" s="224"/>
      <c r="AS40" s="224"/>
      <c r="AT40" s="57"/>
      <c r="AU40" s="57"/>
      <c r="AV40" s="57"/>
      <c r="AW40" s="57"/>
      <c r="AX40" s="213"/>
      <c r="AY40" s="57">
        <f t="shared" si="102"/>
        <v>0</v>
      </c>
      <c r="AZ40" s="224"/>
      <c r="BA40" s="224">
        <f t="shared" si="87"/>
        <v>0</v>
      </c>
      <c r="BB40" s="224"/>
      <c r="BC40" s="224"/>
      <c r="BD40" s="224"/>
      <c r="BE40" s="224"/>
      <c r="BF40" s="57"/>
      <c r="BG40" s="57"/>
      <c r="BH40" s="57"/>
      <c r="BI40" s="57"/>
      <c r="BJ40" s="213"/>
      <c r="BK40" s="57">
        <f t="shared" si="88"/>
        <v>0</v>
      </c>
      <c r="BL40" s="224"/>
      <c r="BM40" s="224">
        <f t="shared" si="89"/>
        <v>0</v>
      </c>
      <c r="BN40" s="224"/>
      <c r="BO40" s="224"/>
      <c r="BP40" s="224"/>
      <c r="BQ40" s="224"/>
      <c r="BR40" s="57"/>
      <c r="BS40" s="57"/>
      <c r="BT40" s="57"/>
      <c r="BU40" s="57"/>
      <c r="BV40" s="213">
        <v>0</v>
      </c>
      <c r="BW40" s="57">
        <f t="shared" si="90"/>
        <v>0</v>
      </c>
      <c r="BX40" s="224"/>
      <c r="BY40" s="224">
        <f t="shared" si="91"/>
        <v>0</v>
      </c>
      <c r="BZ40" s="224"/>
      <c r="CA40" s="224"/>
      <c r="CB40" s="224"/>
      <c r="CC40" s="224"/>
      <c r="CD40" s="57"/>
      <c r="CE40" s="57"/>
      <c r="CF40" s="57"/>
      <c r="CG40" s="57"/>
      <c r="CH40" s="213">
        <v>0</v>
      </c>
      <c r="CI40" s="225">
        <f t="shared" si="92"/>
        <v>0</v>
      </c>
      <c r="CJ40" s="224"/>
      <c r="CK40" s="224">
        <f t="shared" si="93"/>
        <v>0</v>
      </c>
      <c r="CL40" s="224"/>
      <c r="CM40" s="224"/>
      <c r="CN40" s="224"/>
      <c r="CO40" s="224"/>
      <c r="CP40" s="57"/>
      <c r="CQ40" s="57"/>
      <c r="CR40" s="57"/>
      <c r="CS40" s="57"/>
      <c r="CT40" s="213">
        <v>0</v>
      </c>
      <c r="CU40" s="225">
        <f t="shared" si="94"/>
        <v>0</v>
      </c>
      <c r="CV40" s="224"/>
      <c r="CW40" s="224">
        <f t="shared" si="95"/>
        <v>0</v>
      </c>
      <c r="CX40" s="224"/>
      <c r="CY40" s="224"/>
      <c r="CZ40" s="224"/>
      <c r="DA40" s="224"/>
      <c r="DB40" s="57"/>
      <c r="DC40" s="57"/>
      <c r="DD40" s="57"/>
      <c r="DE40" s="57"/>
      <c r="DF40" s="213">
        <v>66</v>
      </c>
      <c r="DG40" s="225">
        <f t="shared" si="96"/>
        <v>66</v>
      </c>
      <c r="DH40" s="224"/>
      <c r="DI40" s="224">
        <f t="shared" si="97"/>
        <v>42</v>
      </c>
      <c r="DJ40" s="224">
        <v>24</v>
      </c>
      <c r="DK40" s="224"/>
      <c r="DL40" s="224"/>
      <c r="DM40" s="224"/>
      <c r="DN40" s="226"/>
      <c r="DO40" s="218"/>
      <c r="DP40" s="218"/>
      <c r="DQ40" s="218"/>
      <c r="DR40" s="214">
        <f t="shared" si="77"/>
        <v>66</v>
      </c>
      <c r="DS40" s="214" t="b">
        <f t="shared" si="57"/>
        <v>1</v>
      </c>
      <c r="DT40" s="237"/>
      <c r="DU40" s="237"/>
      <c r="DV40" s="237"/>
      <c r="DW40" s="237"/>
      <c r="DX40" s="238"/>
      <c r="DY40" s="238"/>
      <c r="DZ40" s="239"/>
      <c r="EA40" s="239"/>
      <c r="EB40" s="239"/>
      <c r="EC40" s="239"/>
      <c r="ED40" s="239"/>
    </row>
    <row r="41" spans="1:162" s="22" customFormat="1" x14ac:dyDescent="0.25">
      <c r="A41" s="350" t="s">
        <v>231</v>
      </c>
      <c r="B41" s="348" t="s">
        <v>327</v>
      </c>
      <c r="C41" s="219" t="str">
        <f t="shared" si="85"/>
        <v xml:space="preserve">,,, , , ,ДЗ, </v>
      </c>
      <c r="D41" s="220"/>
      <c r="E41" s="220"/>
      <c r="F41" s="220"/>
      <c r="G41" s="219"/>
      <c r="H41" s="219"/>
      <c r="I41" s="219"/>
      <c r="J41" s="219" t="s">
        <v>124</v>
      </c>
      <c r="K41" s="221"/>
      <c r="L41" s="213">
        <f t="shared" si="29"/>
        <v>60</v>
      </c>
      <c r="M41" s="222">
        <v>24</v>
      </c>
      <c r="N41" s="222">
        <v>36</v>
      </c>
      <c r="O41" s="57">
        <f t="shared" si="86"/>
        <v>58</v>
      </c>
      <c r="P41" s="57">
        <f t="shared" si="86"/>
        <v>0</v>
      </c>
      <c r="Q41" s="57">
        <f t="shared" si="86"/>
        <v>32</v>
      </c>
      <c r="R41" s="57">
        <f t="shared" si="86"/>
        <v>26</v>
      </c>
      <c r="S41" s="57">
        <f t="shared" si="86"/>
        <v>0</v>
      </c>
      <c r="T41" s="57">
        <f t="shared" si="86"/>
        <v>0</v>
      </c>
      <c r="U41" s="57">
        <f t="shared" si="86"/>
        <v>0</v>
      </c>
      <c r="V41" s="57">
        <f t="shared" si="86"/>
        <v>2</v>
      </c>
      <c r="W41" s="57">
        <f t="shared" si="86"/>
        <v>0</v>
      </c>
      <c r="X41" s="57">
        <f t="shared" si="86"/>
        <v>0</v>
      </c>
      <c r="Y41" s="57">
        <f t="shared" si="86"/>
        <v>0</v>
      </c>
      <c r="Z41" s="213"/>
      <c r="AA41" s="57">
        <f t="shared" si="98"/>
        <v>0</v>
      </c>
      <c r="AB41" s="223"/>
      <c r="AC41" s="224">
        <f t="shared" si="99"/>
        <v>0</v>
      </c>
      <c r="AD41" s="224"/>
      <c r="AE41" s="224"/>
      <c r="AF41" s="224"/>
      <c r="AG41" s="224"/>
      <c r="AH41" s="57"/>
      <c r="AI41" s="57"/>
      <c r="AJ41" s="57"/>
      <c r="AK41" s="57"/>
      <c r="AL41" s="213"/>
      <c r="AM41" s="57">
        <f t="shared" si="100"/>
        <v>0</v>
      </c>
      <c r="AN41" s="223"/>
      <c r="AO41" s="224">
        <f t="shared" si="101"/>
        <v>0</v>
      </c>
      <c r="AP41" s="224"/>
      <c r="AQ41" s="224"/>
      <c r="AR41" s="224"/>
      <c r="AS41" s="224"/>
      <c r="AT41" s="57"/>
      <c r="AU41" s="57"/>
      <c r="AV41" s="57"/>
      <c r="AW41" s="57"/>
      <c r="AX41" s="213"/>
      <c r="AY41" s="57">
        <f t="shared" si="102"/>
        <v>0</v>
      </c>
      <c r="AZ41" s="224"/>
      <c r="BA41" s="224">
        <f t="shared" si="87"/>
        <v>0</v>
      </c>
      <c r="BB41" s="224"/>
      <c r="BC41" s="224"/>
      <c r="BD41" s="224"/>
      <c r="BE41" s="224"/>
      <c r="BF41" s="57"/>
      <c r="BG41" s="57"/>
      <c r="BH41" s="57"/>
      <c r="BI41" s="57"/>
      <c r="BJ41" s="213"/>
      <c r="BK41" s="57">
        <f t="shared" si="88"/>
        <v>0</v>
      </c>
      <c r="BL41" s="224"/>
      <c r="BM41" s="224">
        <f t="shared" si="89"/>
        <v>0</v>
      </c>
      <c r="BN41" s="224"/>
      <c r="BO41" s="224"/>
      <c r="BP41" s="224"/>
      <c r="BQ41" s="224"/>
      <c r="BR41" s="57"/>
      <c r="BS41" s="57"/>
      <c r="BT41" s="57"/>
      <c r="BU41" s="57"/>
      <c r="BV41" s="213">
        <v>0</v>
      </c>
      <c r="BW41" s="57">
        <f t="shared" si="90"/>
        <v>0</v>
      </c>
      <c r="BX41" s="224"/>
      <c r="BY41" s="224">
        <f t="shared" si="91"/>
        <v>0</v>
      </c>
      <c r="BZ41" s="224"/>
      <c r="CA41" s="224"/>
      <c r="CB41" s="224"/>
      <c r="CC41" s="224"/>
      <c r="CD41" s="57"/>
      <c r="CE41" s="57"/>
      <c r="CF41" s="57"/>
      <c r="CG41" s="57"/>
      <c r="CH41" s="213">
        <v>0</v>
      </c>
      <c r="CI41" s="225">
        <f t="shared" si="92"/>
        <v>0</v>
      </c>
      <c r="CJ41" s="224"/>
      <c r="CK41" s="224">
        <f t="shared" si="93"/>
        <v>0</v>
      </c>
      <c r="CL41" s="224"/>
      <c r="CM41" s="224"/>
      <c r="CN41" s="224"/>
      <c r="CO41" s="224"/>
      <c r="CP41" s="57"/>
      <c r="CQ41" s="57"/>
      <c r="CR41" s="57"/>
      <c r="CS41" s="57"/>
      <c r="CT41" s="213">
        <v>60</v>
      </c>
      <c r="CU41" s="225">
        <f t="shared" si="94"/>
        <v>58</v>
      </c>
      <c r="CV41" s="224"/>
      <c r="CW41" s="224">
        <f t="shared" si="95"/>
        <v>32</v>
      </c>
      <c r="CX41" s="224">
        <v>26</v>
      </c>
      <c r="CY41" s="224"/>
      <c r="CZ41" s="224"/>
      <c r="DA41" s="224"/>
      <c r="DB41" s="57">
        <v>2</v>
      </c>
      <c r="DC41" s="57"/>
      <c r="DD41" s="57"/>
      <c r="DE41" s="57"/>
      <c r="DF41" s="213">
        <v>0</v>
      </c>
      <c r="DG41" s="225">
        <f t="shared" si="96"/>
        <v>0</v>
      </c>
      <c r="DH41" s="224"/>
      <c r="DI41" s="224">
        <f t="shared" si="97"/>
        <v>0</v>
      </c>
      <c r="DJ41" s="224"/>
      <c r="DK41" s="224"/>
      <c r="DL41" s="224"/>
      <c r="DM41" s="224"/>
      <c r="DN41" s="226"/>
      <c r="DO41" s="218"/>
      <c r="DP41" s="218"/>
      <c r="DQ41" s="218"/>
      <c r="DR41" s="214">
        <f t="shared" si="77"/>
        <v>60</v>
      </c>
      <c r="DS41" s="214" t="b">
        <f t="shared" si="57"/>
        <v>1</v>
      </c>
      <c r="DT41" s="237"/>
      <c r="DU41" s="237"/>
      <c r="DV41" s="237"/>
      <c r="DW41" s="237"/>
      <c r="DX41" s="238"/>
      <c r="DY41" s="238"/>
      <c r="DZ41" s="239"/>
      <c r="EA41" s="239"/>
      <c r="EB41" s="239"/>
      <c r="EC41" s="239"/>
      <c r="ED41" s="239"/>
    </row>
    <row r="42" spans="1:162" s="22" customFormat="1" x14ac:dyDescent="0.25">
      <c r="A42" s="351" t="s">
        <v>232</v>
      </c>
      <c r="B42" s="349" t="s">
        <v>328</v>
      </c>
      <c r="C42" s="219" t="str">
        <f t="shared" si="85"/>
        <v xml:space="preserve">,,, , ДЗ, ,, </v>
      </c>
      <c r="D42" s="220"/>
      <c r="E42" s="220"/>
      <c r="F42" s="220"/>
      <c r="G42" s="219"/>
      <c r="H42" s="219" t="s">
        <v>124</v>
      </c>
      <c r="I42" s="219"/>
      <c r="J42" s="219"/>
      <c r="K42" s="221"/>
      <c r="L42" s="213">
        <f t="shared" si="29"/>
        <v>40</v>
      </c>
      <c r="M42" s="222">
        <v>0</v>
      </c>
      <c r="N42" s="222">
        <v>40</v>
      </c>
      <c r="O42" s="57">
        <f t="shared" si="86"/>
        <v>36</v>
      </c>
      <c r="P42" s="57">
        <f t="shared" si="86"/>
        <v>0</v>
      </c>
      <c r="Q42" s="57">
        <f t="shared" si="86"/>
        <v>28</v>
      </c>
      <c r="R42" s="57">
        <f t="shared" si="86"/>
        <v>8</v>
      </c>
      <c r="S42" s="57">
        <f t="shared" si="86"/>
        <v>0</v>
      </c>
      <c r="T42" s="57">
        <f t="shared" si="86"/>
        <v>0</v>
      </c>
      <c r="U42" s="57">
        <f t="shared" si="86"/>
        <v>0</v>
      </c>
      <c r="V42" s="57">
        <f t="shared" si="86"/>
        <v>4</v>
      </c>
      <c r="W42" s="57">
        <f t="shared" si="86"/>
        <v>0</v>
      </c>
      <c r="X42" s="57">
        <f t="shared" si="86"/>
        <v>0</v>
      </c>
      <c r="Y42" s="57">
        <f t="shared" si="86"/>
        <v>0</v>
      </c>
      <c r="Z42" s="213"/>
      <c r="AA42" s="57">
        <f t="shared" si="98"/>
        <v>0</v>
      </c>
      <c r="AB42" s="223"/>
      <c r="AC42" s="224">
        <f t="shared" si="99"/>
        <v>0</v>
      </c>
      <c r="AD42" s="224"/>
      <c r="AE42" s="224"/>
      <c r="AF42" s="224"/>
      <c r="AG42" s="224"/>
      <c r="AH42" s="57"/>
      <c r="AI42" s="57"/>
      <c r="AJ42" s="57"/>
      <c r="AK42" s="57"/>
      <c r="AL42" s="213"/>
      <c r="AM42" s="57">
        <f t="shared" si="100"/>
        <v>0</v>
      </c>
      <c r="AN42" s="223"/>
      <c r="AO42" s="224">
        <f t="shared" si="101"/>
        <v>0</v>
      </c>
      <c r="AP42" s="224"/>
      <c r="AQ42" s="224"/>
      <c r="AR42" s="224"/>
      <c r="AS42" s="224"/>
      <c r="AT42" s="57"/>
      <c r="AU42" s="57"/>
      <c r="AV42" s="57"/>
      <c r="AW42" s="57"/>
      <c r="AX42" s="213"/>
      <c r="AY42" s="57">
        <f t="shared" si="102"/>
        <v>0</v>
      </c>
      <c r="AZ42" s="224"/>
      <c r="BA42" s="224">
        <f t="shared" si="87"/>
        <v>0</v>
      </c>
      <c r="BB42" s="224"/>
      <c r="BC42" s="224"/>
      <c r="BD42" s="224"/>
      <c r="BE42" s="224"/>
      <c r="BF42" s="57"/>
      <c r="BG42" s="57"/>
      <c r="BH42" s="57"/>
      <c r="BI42" s="57"/>
      <c r="BJ42" s="213">
        <v>0</v>
      </c>
      <c r="BK42" s="57">
        <f t="shared" si="88"/>
        <v>0</v>
      </c>
      <c r="BL42" s="224"/>
      <c r="BM42" s="224">
        <f t="shared" si="89"/>
        <v>0</v>
      </c>
      <c r="BN42" s="224"/>
      <c r="BO42" s="224"/>
      <c r="BP42" s="224"/>
      <c r="BQ42" s="224"/>
      <c r="BR42" s="57"/>
      <c r="BS42" s="57"/>
      <c r="BT42" s="57"/>
      <c r="BU42" s="57"/>
      <c r="BV42" s="213">
        <v>40</v>
      </c>
      <c r="BW42" s="57">
        <f t="shared" si="90"/>
        <v>36</v>
      </c>
      <c r="BX42" s="224"/>
      <c r="BY42" s="224">
        <f t="shared" si="91"/>
        <v>28</v>
      </c>
      <c r="BZ42" s="224">
        <v>8</v>
      </c>
      <c r="CA42" s="224"/>
      <c r="CB42" s="224"/>
      <c r="CC42" s="224"/>
      <c r="CD42" s="57">
        <v>4</v>
      </c>
      <c r="CE42" s="57"/>
      <c r="CF42" s="57"/>
      <c r="CG42" s="57"/>
      <c r="CH42" s="213"/>
      <c r="CI42" s="225"/>
      <c r="CJ42" s="224"/>
      <c r="CK42" s="224">
        <f t="shared" si="93"/>
        <v>0</v>
      </c>
      <c r="CL42" s="224"/>
      <c r="CM42" s="224"/>
      <c r="CN42" s="224"/>
      <c r="CO42" s="224"/>
      <c r="CP42" s="57"/>
      <c r="CQ42" s="57"/>
      <c r="CR42" s="57"/>
      <c r="CS42" s="57"/>
      <c r="CT42" s="213">
        <v>0</v>
      </c>
      <c r="CU42" s="225">
        <f t="shared" si="94"/>
        <v>0</v>
      </c>
      <c r="CV42" s="224"/>
      <c r="CW42" s="224">
        <f t="shared" si="95"/>
        <v>0</v>
      </c>
      <c r="CX42" s="224"/>
      <c r="CY42" s="224"/>
      <c r="CZ42" s="224"/>
      <c r="DA42" s="224"/>
      <c r="DB42" s="57"/>
      <c r="DC42" s="57"/>
      <c r="DD42" s="57"/>
      <c r="DE42" s="57"/>
      <c r="DF42" s="213"/>
      <c r="DG42" s="225">
        <f t="shared" si="96"/>
        <v>0</v>
      </c>
      <c r="DH42" s="224"/>
      <c r="DI42" s="224">
        <f t="shared" si="97"/>
        <v>0</v>
      </c>
      <c r="DJ42" s="224"/>
      <c r="DK42" s="224"/>
      <c r="DL42" s="224"/>
      <c r="DM42" s="224"/>
      <c r="DN42" s="226"/>
      <c r="DO42" s="218"/>
      <c r="DP42" s="218"/>
      <c r="DQ42" s="218"/>
      <c r="DR42" s="214">
        <f t="shared" si="77"/>
        <v>40</v>
      </c>
      <c r="DS42" s="214" t="b">
        <f t="shared" si="57"/>
        <v>1</v>
      </c>
      <c r="DT42" s="237"/>
      <c r="DU42" s="237"/>
      <c r="DV42" s="237"/>
      <c r="DW42" s="237"/>
      <c r="DX42" s="238"/>
      <c r="DY42" s="238"/>
      <c r="DZ42" s="239"/>
      <c r="EA42" s="239"/>
      <c r="EB42" s="239"/>
      <c r="EC42" s="239"/>
      <c r="ED42" s="239"/>
    </row>
    <row r="43" spans="1:162" s="22" customFormat="1" ht="27.75" customHeight="1" x14ac:dyDescent="0.25">
      <c r="A43" s="352" t="s">
        <v>233</v>
      </c>
      <c r="B43" s="346" t="s">
        <v>168</v>
      </c>
      <c r="C43" s="219" t="str">
        <f t="shared" ref="C43:C44" si="103">_xlfn.CONCAT(D43, ",", E43,",",F43,", ",G43,", ",H43,", ",I43,",",J43,", ",K43)</f>
        <v xml:space="preserve">,,, , , ДЗ,, </v>
      </c>
      <c r="D43" s="220"/>
      <c r="E43" s="220"/>
      <c r="F43" s="220"/>
      <c r="G43" s="219"/>
      <c r="H43" s="219"/>
      <c r="I43" s="219" t="s">
        <v>124</v>
      </c>
      <c r="J43" s="219"/>
      <c r="K43" s="221"/>
      <c r="L43" s="213">
        <f t="shared" ref="L43:L44" si="104">M43+N43</f>
        <v>54</v>
      </c>
      <c r="M43" s="222">
        <v>0</v>
      </c>
      <c r="N43" s="241">
        <v>54</v>
      </c>
      <c r="O43" s="57">
        <f t="shared" ref="O43:O44" si="105">AY43+BK43+BW43+CI43+CU43+DG43</f>
        <v>52</v>
      </c>
      <c r="P43" s="57">
        <f t="shared" ref="P43:P44" si="106">AZ43+BL43+BX43+CJ43+CV43+DH43</f>
        <v>0</v>
      </c>
      <c r="Q43" s="57">
        <f t="shared" ref="Q43:Q44" si="107">BA43+BM43+BY43+CK43+CW43+DI43</f>
        <v>38</v>
      </c>
      <c r="R43" s="57">
        <f t="shared" ref="R43:R44" si="108">BB43+BN43+BZ43+CL43+CX43+DJ43</f>
        <v>14</v>
      </c>
      <c r="S43" s="57">
        <f t="shared" ref="S43:S44" si="109">BC43+BO43+CA43+CM43+CY43+DK43</f>
        <v>0</v>
      </c>
      <c r="T43" s="57">
        <f t="shared" ref="T43:T44" si="110">BD43+BP43+CB43+CN43+CZ43+DL43</f>
        <v>0</v>
      </c>
      <c r="U43" s="57">
        <f t="shared" ref="U43:U44" si="111">BE43+BQ43+CC43+CO43+DA43+DM43</f>
        <v>0</v>
      </c>
      <c r="V43" s="57">
        <f t="shared" ref="V43:V44" si="112">BF43+BR43+CD43+CP43+DB43+DN43</f>
        <v>2</v>
      </c>
      <c r="W43" s="57">
        <f t="shared" ref="W43:W44" si="113">BG43+BS43+CE43+CQ43+DC43+DO43</f>
        <v>0</v>
      </c>
      <c r="X43" s="57">
        <f t="shared" ref="X43:X44" si="114">BH43+BT43+CF43+CR43+DD43+DP43</f>
        <v>0</v>
      </c>
      <c r="Y43" s="57">
        <f t="shared" ref="Y43:Y44" si="115">BI43+BU43+CG43+CS43+DE43+DQ43</f>
        <v>0</v>
      </c>
      <c r="Z43" s="213"/>
      <c r="AA43" s="57">
        <f t="shared" ref="AA43:AA44" si="116">Z43-AK43-AI43-AH43</f>
        <v>0</v>
      </c>
      <c r="AB43" s="223"/>
      <c r="AC43" s="224">
        <f t="shared" ref="AC43:AC44" si="117">AA43-AB43-AD43-AE43-AF43-AG43</f>
        <v>0</v>
      </c>
      <c r="AD43" s="224"/>
      <c r="AE43" s="224"/>
      <c r="AF43" s="224"/>
      <c r="AG43" s="224"/>
      <c r="AH43" s="57"/>
      <c r="AI43" s="57"/>
      <c r="AJ43" s="57"/>
      <c r="AK43" s="57"/>
      <c r="AL43" s="213"/>
      <c r="AM43" s="57">
        <f t="shared" ref="AM43:AM44" si="118">AL43-AW43-AU43-AT43</f>
        <v>0</v>
      </c>
      <c r="AN43" s="223"/>
      <c r="AO43" s="224">
        <f t="shared" ref="AO43:AO44" si="119">AM43-AN43-AP43-AQ43-AR43-AS43</f>
        <v>0</v>
      </c>
      <c r="AP43" s="224"/>
      <c r="AQ43" s="224"/>
      <c r="AR43" s="224"/>
      <c r="AS43" s="224"/>
      <c r="AT43" s="57"/>
      <c r="AU43" s="57"/>
      <c r="AV43" s="57"/>
      <c r="AW43" s="57"/>
      <c r="AX43" s="213"/>
      <c r="AY43" s="57">
        <f t="shared" ref="AY43" si="120">AX43-BI43-BG43-BF43</f>
        <v>0</v>
      </c>
      <c r="AZ43" s="224"/>
      <c r="BA43" s="224">
        <f t="shared" ref="BA43:BA44" si="121">AY43-AZ43-BB43-BC43-BD43-BE43</f>
        <v>0</v>
      </c>
      <c r="BB43" s="224"/>
      <c r="BC43" s="224"/>
      <c r="BD43" s="224"/>
      <c r="BE43" s="224"/>
      <c r="BF43" s="57"/>
      <c r="BG43" s="57"/>
      <c r="BH43" s="57"/>
      <c r="BI43" s="57"/>
      <c r="BJ43" s="213">
        <v>0</v>
      </c>
      <c r="BK43" s="57">
        <f t="shared" ref="BK43:BK44" si="122">BJ43-BU43-BS43-BR43</f>
        <v>0</v>
      </c>
      <c r="BL43" s="224"/>
      <c r="BM43" s="224">
        <f t="shared" ref="BM43:BM44" si="123">BK43-BL43-BN43-BO43-BP43-BQ43</f>
        <v>0</v>
      </c>
      <c r="BN43" s="224"/>
      <c r="BO43" s="224"/>
      <c r="BP43" s="224"/>
      <c r="BQ43" s="224"/>
      <c r="BR43" s="57"/>
      <c r="BS43" s="57"/>
      <c r="BT43" s="57"/>
      <c r="BU43" s="57"/>
      <c r="BV43" s="213">
        <v>0</v>
      </c>
      <c r="BW43" s="57">
        <f t="shared" ref="BW43:BW44" si="124">BV43-CG43-CE43-CD43</f>
        <v>0</v>
      </c>
      <c r="BX43" s="224"/>
      <c r="BY43" s="224">
        <f t="shared" ref="BY43:BY44" si="125">BW43-BX43-BZ43-CA43-CB43-CC43</f>
        <v>0</v>
      </c>
      <c r="BZ43" s="224"/>
      <c r="CA43" s="224"/>
      <c r="CB43" s="224"/>
      <c r="CC43" s="224"/>
      <c r="CD43" s="57"/>
      <c r="CE43" s="57"/>
      <c r="CF43" s="57"/>
      <c r="CG43" s="57"/>
      <c r="CH43" s="213">
        <v>54</v>
      </c>
      <c r="CI43" s="225">
        <f t="shared" ref="CI43:CI44" si="126">CH43-CS43-CQ43-CP43-CR43</f>
        <v>52</v>
      </c>
      <c r="CJ43" s="224"/>
      <c r="CK43" s="224">
        <f t="shared" ref="CK43:CK44" si="127">CI43-CJ43-CL43-CM43-CN43-CO43</f>
        <v>38</v>
      </c>
      <c r="CL43" s="224">
        <v>14</v>
      </c>
      <c r="CM43" s="224"/>
      <c r="CN43" s="224"/>
      <c r="CO43" s="224"/>
      <c r="CP43" s="57">
        <v>2</v>
      </c>
      <c r="CQ43" s="57"/>
      <c r="CR43" s="57"/>
      <c r="CS43" s="57"/>
      <c r="CT43" s="213">
        <v>0</v>
      </c>
      <c r="CU43" s="225">
        <f t="shared" ref="CU43:CU44" si="128">CT43-DE43-DC43-DB43-DD43</f>
        <v>0</v>
      </c>
      <c r="CV43" s="224"/>
      <c r="CW43" s="224">
        <f t="shared" ref="CW43:CW44" si="129">CU43-CV43-CX43-CY43-CZ43-DA43</f>
        <v>0</v>
      </c>
      <c r="CX43" s="224"/>
      <c r="CY43" s="224"/>
      <c r="CZ43" s="224"/>
      <c r="DA43" s="224"/>
      <c r="DB43" s="57"/>
      <c r="DC43" s="57"/>
      <c r="DD43" s="57"/>
      <c r="DE43" s="57"/>
      <c r="DF43" s="213"/>
      <c r="DG43" s="225">
        <f t="shared" ref="DG43:DG44" si="130">DF43-DQ43-DO43-DN43-DP43</f>
        <v>0</v>
      </c>
      <c r="DH43" s="224"/>
      <c r="DI43" s="224">
        <f t="shared" ref="DI43:DI44" si="131">DG43-DH43-DJ43-DK43-DL43-DM43</f>
        <v>0</v>
      </c>
      <c r="DJ43" s="224"/>
      <c r="DK43" s="224"/>
      <c r="DL43" s="224"/>
      <c r="DM43" s="224"/>
      <c r="DN43" s="226"/>
      <c r="DO43" s="218"/>
      <c r="DP43" s="218"/>
      <c r="DQ43" s="218"/>
      <c r="DR43" s="214">
        <f t="shared" si="77"/>
        <v>54</v>
      </c>
      <c r="DS43" s="214" t="b">
        <f t="shared" si="57"/>
        <v>1</v>
      </c>
      <c r="DT43" s="237"/>
      <c r="DU43" s="237"/>
      <c r="DV43" s="237"/>
      <c r="DW43" s="237"/>
      <c r="DX43" s="238"/>
      <c r="DY43" s="238"/>
      <c r="DZ43" s="239"/>
      <c r="EA43" s="239"/>
      <c r="EB43" s="239"/>
      <c r="EC43" s="239"/>
      <c r="ED43" s="239"/>
    </row>
    <row r="44" spans="1:162" s="22" customFormat="1" ht="27" customHeight="1" x14ac:dyDescent="0.25">
      <c r="A44" s="345"/>
      <c r="B44" s="346"/>
      <c r="C44" s="219" t="str">
        <f t="shared" si="103"/>
        <v xml:space="preserve">,,, Э, , ,, </v>
      </c>
      <c r="D44" s="220"/>
      <c r="E44" s="220"/>
      <c r="F44" s="220"/>
      <c r="G44" s="219" t="s">
        <v>125</v>
      </c>
      <c r="H44" s="219"/>
      <c r="I44" s="219"/>
      <c r="J44" s="219"/>
      <c r="K44" s="221"/>
      <c r="L44" s="213">
        <f t="shared" si="104"/>
        <v>96</v>
      </c>
      <c r="M44" s="222">
        <v>0</v>
      </c>
      <c r="N44" s="241">
        <v>96</v>
      </c>
      <c r="O44" s="57">
        <f t="shared" si="105"/>
        <v>86</v>
      </c>
      <c r="P44" s="57">
        <f t="shared" si="106"/>
        <v>0</v>
      </c>
      <c r="Q44" s="57">
        <f t="shared" si="107"/>
        <v>36</v>
      </c>
      <c r="R44" s="57">
        <f t="shared" si="108"/>
        <v>48</v>
      </c>
      <c r="S44" s="57">
        <f t="shared" si="109"/>
        <v>0</v>
      </c>
      <c r="T44" s="57">
        <f t="shared" si="110"/>
        <v>0</v>
      </c>
      <c r="U44" s="57">
        <f t="shared" si="111"/>
        <v>2</v>
      </c>
      <c r="V44" s="57">
        <f t="shared" si="112"/>
        <v>4</v>
      </c>
      <c r="W44" s="57">
        <f t="shared" si="113"/>
        <v>0</v>
      </c>
      <c r="X44" s="57">
        <f t="shared" si="114"/>
        <v>0</v>
      </c>
      <c r="Y44" s="57">
        <f t="shared" si="115"/>
        <v>6</v>
      </c>
      <c r="Z44" s="213"/>
      <c r="AA44" s="57">
        <f t="shared" si="116"/>
        <v>0</v>
      </c>
      <c r="AB44" s="223"/>
      <c r="AC44" s="224">
        <f t="shared" si="117"/>
        <v>0</v>
      </c>
      <c r="AD44" s="224"/>
      <c r="AE44" s="224"/>
      <c r="AF44" s="224"/>
      <c r="AG44" s="224"/>
      <c r="AH44" s="57"/>
      <c r="AI44" s="57"/>
      <c r="AJ44" s="57"/>
      <c r="AK44" s="57"/>
      <c r="AL44" s="213"/>
      <c r="AM44" s="57">
        <f t="shared" si="118"/>
        <v>0</v>
      </c>
      <c r="AN44" s="223"/>
      <c r="AO44" s="224">
        <f t="shared" si="119"/>
        <v>0</v>
      </c>
      <c r="AP44" s="224"/>
      <c r="AQ44" s="224"/>
      <c r="AR44" s="224"/>
      <c r="AS44" s="224"/>
      <c r="AT44" s="57"/>
      <c r="AU44" s="57"/>
      <c r="AV44" s="57"/>
      <c r="AW44" s="57"/>
      <c r="AX44" s="213"/>
      <c r="AY44" s="57"/>
      <c r="AZ44" s="224"/>
      <c r="BA44" s="224">
        <f t="shared" si="121"/>
        <v>0</v>
      </c>
      <c r="BB44" s="224"/>
      <c r="BC44" s="224"/>
      <c r="BD44" s="224"/>
      <c r="BE44" s="224"/>
      <c r="BF44" s="57"/>
      <c r="BG44" s="57"/>
      <c r="BH44" s="57"/>
      <c r="BI44" s="57"/>
      <c r="BJ44" s="213">
        <v>96</v>
      </c>
      <c r="BK44" s="57">
        <f t="shared" si="122"/>
        <v>86</v>
      </c>
      <c r="BL44" s="224"/>
      <c r="BM44" s="224">
        <f t="shared" si="123"/>
        <v>36</v>
      </c>
      <c r="BN44" s="224">
        <v>48</v>
      </c>
      <c r="BO44" s="224"/>
      <c r="BP44" s="224"/>
      <c r="BQ44" s="224">
        <v>2</v>
      </c>
      <c r="BR44" s="57">
        <v>4</v>
      </c>
      <c r="BS44" s="57"/>
      <c r="BT44" s="57"/>
      <c r="BU44" s="57">
        <v>6</v>
      </c>
      <c r="BV44" s="213">
        <v>0</v>
      </c>
      <c r="BW44" s="57">
        <f t="shared" si="124"/>
        <v>0</v>
      </c>
      <c r="BX44" s="224"/>
      <c r="BY44" s="224">
        <f t="shared" si="125"/>
        <v>0</v>
      </c>
      <c r="BZ44" s="224"/>
      <c r="CA44" s="224"/>
      <c r="CB44" s="224"/>
      <c r="CC44" s="224"/>
      <c r="CD44" s="57"/>
      <c r="CE44" s="57"/>
      <c r="CF44" s="57"/>
      <c r="CG44" s="57"/>
      <c r="CH44" s="213">
        <v>0</v>
      </c>
      <c r="CI44" s="225">
        <f t="shared" si="126"/>
        <v>0</v>
      </c>
      <c r="CJ44" s="224"/>
      <c r="CK44" s="224">
        <f t="shared" si="127"/>
        <v>0</v>
      </c>
      <c r="CL44" s="224"/>
      <c r="CM44" s="224"/>
      <c r="CN44" s="224"/>
      <c r="CO44" s="224"/>
      <c r="CP44" s="57"/>
      <c r="CQ44" s="57"/>
      <c r="CR44" s="57"/>
      <c r="CS44" s="57"/>
      <c r="CT44" s="213">
        <v>0</v>
      </c>
      <c r="CU44" s="225">
        <f t="shared" si="128"/>
        <v>0</v>
      </c>
      <c r="CV44" s="224"/>
      <c r="CW44" s="224">
        <f t="shared" si="129"/>
        <v>0</v>
      </c>
      <c r="CX44" s="224"/>
      <c r="CY44" s="224"/>
      <c r="CZ44" s="224"/>
      <c r="DA44" s="224"/>
      <c r="DB44" s="57"/>
      <c r="DC44" s="57"/>
      <c r="DD44" s="57"/>
      <c r="DE44" s="57"/>
      <c r="DF44" s="213"/>
      <c r="DG44" s="225">
        <f t="shared" si="130"/>
        <v>0</v>
      </c>
      <c r="DH44" s="224"/>
      <c r="DI44" s="224">
        <f t="shared" si="131"/>
        <v>0</v>
      </c>
      <c r="DJ44" s="224"/>
      <c r="DK44" s="224"/>
      <c r="DL44" s="224"/>
      <c r="DM44" s="224"/>
      <c r="DN44" s="226"/>
      <c r="DO44" s="218"/>
      <c r="DP44" s="218"/>
      <c r="DQ44" s="218"/>
      <c r="DR44" s="214">
        <f t="shared" si="77"/>
        <v>96</v>
      </c>
      <c r="DS44" s="214" t="b">
        <f t="shared" si="57"/>
        <v>1</v>
      </c>
      <c r="DT44" s="237"/>
      <c r="DU44" s="237"/>
      <c r="DV44" s="237"/>
      <c r="DW44" s="237"/>
      <c r="DX44" s="238"/>
      <c r="DY44" s="238"/>
      <c r="DZ44" s="239"/>
      <c r="EA44" s="239"/>
      <c r="EB44" s="239"/>
      <c r="EC44" s="239"/>
      <c r="ED44" s="239"/>
    </row>
    <row r="45" spans="1:162" s="22" customFormat="1" ht="27" customHeight="1" x14ac:dyDescent="0.25">
      <c r="A45" s="345"/>
      <c r="B45" s="346"/>
      <c r="C45" s="219" t="str">
        <f t="shared" si="85"/>
        <v xml:space="preserve">,,ДЗ, , , ,, </v>
      </c>
      <c r="D45" s="220"/>
      <c r="E45" s="220"/>
      <c r="F45" s="220" t="s">
        <v>124</v>
      </c>
      <c r="G45" s="219"/>
      <c r="H45" s="219"/>
      <c r="I45" s="219"/>
      <c r="J45" s="219"/>
      <c r="K45" s="221"/>
      <c r="L45" s="213">
        <f t="shared" si="29"/>
        <v>72</v>
      </c>
      <c r="M45" s="222">
        <v>0</v>
      </c>
      <c r="N45" s="241">
        <v>72</v>
      </c>
      <c r="O45" s="57">
        <f t="shared" si="86"/>
        <v>68</v>
      </c>
      <c r="P45" s="57">
        <f t="shared" si="86"/>
        <v>0</v>
      </c>
      <c r="Q45" s="57">
        <f t="shared" si="86"/>
        <v>58</v>
      </c>
      <c r="R45" s="57">
        <f t="shared" si="86"/>
        <v>10</v>
      </c>
      <c r="S45" s="57">
        <f t="shared" si="86"/>
        <v>0</v>
      </c>
      <c r="T45" s="57">
        <f t="shared" si="86"/>
        <v>0</v>
      </c>
      <c r="U45" s="57">
        <f t="shared" si="86"/>
        <v>0</v>
      </c>
      <c r="V45" s="57">
        <f t="shared" si="86"/>
        <v>4</v>
      </c>
      <c r="W45" s="57">
        <f t="shared" si="86"/>
        <v>0</v>
      </c>
      <c r="X45" s="57">
        <f t="shared" si="86"/>
        <v>0</v>
      </c>
      <c r="Y45" s="57">
        <f t="shared" si="86"/>
        <v>0</v>
      </c>
      <c r="Z45" s="213"/>
      <c r="AA45" s="57">
        <f t="shared" si="98"/>
        <v>0</v>
      </c>
      <c r="AB45" s="223"/>
      <c r="AC45" s="224">
        <f t="shared" si="99"/>
        <v>0</v>
      </c>
      <c r="AD45" s="224"/>
      <c r="AE45" s="224"/>
      <c r="AF45" s="224"/>
      <c r="AG45" s="224"/>
      <c r="AH45" s="57"/>
      <c r="AI45" s="57"/>
      <c r="AJ45" s="57"/>
      <c r="AK45" s="57"/>
      <c r="AL45" s="213"/>
      <c r="AM45" s="57">
        <f t="shared" si="100"/>
        <v>0</v>
      </c>
      <c r="AN45" s="223"/>
      <c r="AO45" s="224">
        <f t="shared" si="101"/>
        <v>0</v>
      </c>
      <c r="AP45" s="224"/>
      <c r="AQ45" s="224"/>
      <c r="AR45" s="224"/>
      <c r="AS45" s="224"/>
      <c r="AT45" s="57"/>
      <c r="AU45" s="57"/>
      <c r="AV45" s="57"/>
      <c r="AW45" s="57"/>
      <c r="AX45" s="213">
        <v>72</v>
      </c>
      <c r="AY45" s="57">
        <f t="shared" si="102"/>
        <v>68</v>
      </c>
      <c r="AZ45" s="224"/>
      <c r="BA45" s="224">
        <f t="shared" si="87"/>
        <v>58</v>
      </c>
      <c r="BB45" s="224">
        <v>10</v>
      </c>
      <c r="BC45" s="224"/>
      <c r="BD45" s="224"/>
      <c r="BE45" s="224"/>
      <c r="BF45" s="57">
        <v>4</v>
      </c>
      <c r="BG45" s="57"/>
      <c r="BH45" s="57"/>
      <c r="BI45" s="57"/>
      <c r="BJ45" s="213"/>
      <c r="BK45" s="57">
        <f t="shared" si="88"/>
        <v>0</v>
      </c>
      <c r="BL45" s="224"/>
      <c r="BM45" s="224">
        <f t="shared" si="89"/>
        <v>0</v>
      </c>
      <c r="BN45" s="224"/>
      <c r="BO45" s="224"/>
      <c r="BP45" s="224"/>
      <c r="BQ45" s="224"/>
      <c r="BR45" s="57"/>
      <c r="BS45" s="57"/>
      <c r="BT45" s="57"/>
      <c r="BU45" s="57"/>
      <c r="BV45" s="213">
        <v>0</v>
      </c>
      <c r="BW45" s="57">
        <f t="shared" si="90"/>
        <v>0</v>
      </c>
      <c r="BX45" s="224"/>
      <c r="BY45" s="224">
        <f t="shared" si="91"/>
        <v>0</v>
      </c>
      <c r="BZ45" s="224"/>
      <c r="CA45" s="224"/>
      <c r="CB45" s="224"/>
      <c r="CC45" s="224"/>
      <c r="CD45" s="57"/>
      <c r="CE45" s="57"/>
      <c r="CF45" s="57"/>
      <c r="CG45" s="57"/>
      <c r="CH45" s="213">
        <v>0</v>
      </c>
      <c r="CI45" s="225">
        <f t="shared" si="92"/>
        <v>0</v>
      </c>
      <c r="CJ45" s="224"/>
      <c r="CK45" s="224">
        <f t="shared" si="93"/>
        <v>0</v>
      </c>
      <c r="CL45" s="224"/>
      <c r="CM45" s="224"/>
      <c r="CN45" s="224"/>
      <c r="CO45" s="224"/>
      <c r="CP45" s="57"/>
      <c r="CQ45" s="57"/>
      <c r="CR45" s="57"/>
      <c r="CS45" s="57"/>
      <c r="CT45" s="213">
        <v>0</v>
      </c>
      <c r="CU45" s="225">
        <f t="shared" si="94"/>
        <v>0</v>
      </c>
      <c r="CV45" s="224"/>
      <c r="CW45" s="224">
        <f t="shared" si="95"/>
        <v>0</v>
      </c>
      <c r="CX45" s="224"/>
      <c r="CY45" s="224"/>
      <c r="CZ45" s="224"/>
      <c r="DA45" s="224"/>
      <c r="DB45" s="57"/>
      <c r="DC45" s="57"/>
      <c r="DD45" s="57"/>
      <c r="DE45" s="57"/>
      <c r="DF45" s="213"/>
      <c r="DG45" s="225">
        <f t="shared" si="96"/>
        <v>0</v>
      </c>
      <c r="DH45" s="224"/>
      <c r="DI45" s="224">
        <f t="shared" si="97"/>
        <v>0</v>
      </c>
      <c r="DJ45" s="224"/>
      <c r="DK45" s="224"/>
      <c r="DL45" s="224"/>
      <c r="DM45" s="224"/>
      <c r="DN45" s="226"/>
      <c r="DO45" s="218"/>
      <c r="DP45" s="218"/>
      <c r="DQ45" s="218"/>
      <c r="DR45" s="214">
        <f t="shared" si="77"/>
        <v>72</v>
      </c>
      <c r="DS45" s="214" t="b">
        <f t="shared" si="57"/>
        <v>1</v>
      </c>
      <c r="DT45" s="215"/>
      <c r="DU45" s="215"/>
      <c r="DV45" s="215"/>
      <c r="DW45" s="215"/>
      <c r="DX45" s="216"/>
      <c r="DY45" s="216"/>
      <c r="DZ45" s="217"/>
      <c r="EA45" s="217"/>
      <c r="EB45" s="217"/>
      <c r="EC45" s="217"/>
      <c r="ED45" s="217"/>
      <c r="EE45" s="61"/>
      <c r="EF45" s="61"/>
      <c r="EG45" s="61"/>
      <c r="EH45" s="61"/>
      <c r="EI45" s="61"/>
      <c r="EJ45" s="61"/>
      <c r="EK45" s="61"/>
      <c r="EL45" s="61"/>
      <c r="EM45" s="61"/>
      <c r="EN45" s="61"/>
      <c r="EO45" s="61"/>
      <c r="EP45" s="61"/>
      <c r="EQ45" s="61"/>
      <c r="ER45" s="61"/>
      <c r="ES45" s="61"/>
      <c r="ET45" s="61"/>
      <c r="EU45" s="61"/>
      <c r="EV45" s="61"/>
      <c r="EW45" s="61"/>
      <c r="EX45" s="61"/>
      <c r="EY45" s="61"/>
      <c r="EZ45" s="61"/>
      <c r="FA45" s="61"/>
      <c r="FB45" s="61"/>
      <c r="FC45" s="61"/>
      <c r="FD45" s="61"/>
      <c r="FE45" s="61"/>
      <c r="FF45" s="61"/>
    </row>
    <row r="46" spans="1:162" s="21" customFormat="1" x14ac:dyDescent="0.25">
      <c r="A46" s="59" t="s">
        <v>234</v>
      </c>
      <c r="B46" s="344" t="s">
        <v>159</v>
      </c>
      <c r="C46" s="229"/>
      <c r="D46" s="230"/>
      <c r="E46" s="230"/>
      <c r="F46" s="231"/>
      <c r="G46" s="232"/>
      <c r="H46" s="232"/>
      <c r="I46" s="232"/>
      <c r="J46" s="232"/>
      <c r="K46" s="233"/>
      <c r="L46" s="213">
        <f t="shared" ref="L46:Y46" si="132">L47+L54+L65+L72</f>
        <v>2452</v>
      </c>
      <c r="M46" s="213">
        <f t="shared" si="132"/>
        <v>1336</v>
      </c>
      <c r="N46" s="213">
        <f t="shared" si="132"/>
        <v>1116</v>
      </c>
      <c r="O46" s="213">
        <f t="shared" si="132"/>
        <v>1070</v>
      </c>
      <c r="P46" s="213">
        <f t="shared" si="132"/>
        <v>0</v>
      </c>
      <c r="Q46" s="213">
        <f t="shared" si="132"/>
        <v>668</v>
      </c>
      <c r="R46" s="213">
        <f t="shared" si="132"/>
        <v>374</v>
      </c>
      <c r="S46" s="213">
        <f t="shared" si="132"/>
        <v>0</v>
      </c>
      <c r="T46" s="213">
        <f t="shared" si="132"/>
        <v>0</v>
      </c>
      <c r="U46" s="213">
        <f t="shared" si="132"/>
        <v>28</v>
      </c>
      <c r="V46" s="213">
        <f t="shared" si="132"/>
        <v>138</v>
      </c>
      <c r="W46" s="213">
        <f t="shared" si="132"/>
        <v>40</v>
      </c>
      <c r="X46" s="213">
        <f t="shared" si="132"/>
        <v>1152</v>
      </c>
      <c r="Y46" s="213">
        <f t="shared" si="132"/>
        <v>52</v>
      </c>
      <c r="Z46" s="213">
        <f t="shared" ref="Z46:AW46" si="133">SUM(Z47:Z50)</f>
        <v>0</v>
      </c>
      <c r="AA46" s="213">
        <f t="shared" si="133"/>
        <v>0</v>
      </c>
      <c r="AB46" s="213">
        <f t="shared" si="133"/>
        <v>0</v>
      </c>
      <c r="AC46" s="213">
        <f t="shared" si="133"/>
        <v>0</v>
      </c>
      <c r="AD46" s="213">
        <f t="shared" si="133"/>
        <v>0</v>
      </c>
      <c r="AE46" s="213">
        <f t="shared" si="133"/>
        <v>0</v>
      </c>
      <c r="AF46" s="213">
        <f t="shared" si="133"/>
        <v>0</v>
      </c>
      <c r="AG46" s="213">
        <f t="shared" si="133"/>
        <v>0</v>
      </c>
      <c r="AH46" s="213">
        <f t="shared" si="133"/>
        <v>0</v>
      </c>
      <c r="AI46" s="213">
        <f t="shared" si="133"/>
        <v>0</v>
      </c>
      <c r="AJ46" s="213">
        <f t="shared" si="133"/>
        <v>0</v>
      </c>
      <c r="AK46" s="213">
        <f t="shared" si="133"/>
        <v>0</v>
      </c>
      <c r="AL46" s="213">
        <f t="shared" si="133"/>
        <v>0</v>
      </c>
      <c r="AM46" s="213">
        <f t="shared" si="133"/>
        <v>0</v>
      </c>
      <c r="AN46" s="213">
        <f t="shared" si="133"/>
        <v>0</v>
      </c>
      <c r="AO46" s="213">
        <f t="shared" si="133"/>
        <v>0</v>
      </c>
      <c r="AP46" s="213">
        <f t="shared" si="133"/>
        <v>0</v>
      </c>
      <c r="AQ46" s="213">
        <f t="shared" si="133"/>
        <v>0</v>
      </c>
      <c r="AR46" s="213">
        <f t="shared" si="133"/>
        <v>0</v>
      </c>
      <c r="AS46" s="213">
        <f t="shared" si="133"/>
        <v>0</v>
      </c>
      <c r="AT46" s="213">
        <f t="shared" si="133"/>
        <v>0</v>
      </c>
      <c r="AU46" s="213">
        <f t="shared" si="133"/>
        <v>0</v>
      </c>
      <c r="AV46" s="213">
        <f t="shared" si="133"/>
        <v>0</v>
      </c>
      <c r="AW46" s="213">
        <f t="shared" si="133"/>
        <v>0</v>
      </c>
      <c r="AX46" s="213">
        <f t="shared" ref="AX46:CC46" si="134">AX47+AX54+AX65+AX72</f>
        <v>84</v>
      </c>
      <c r="AY46" s="213">
        <f t="shared" si="134"/>
        <v>74</v>
      </c>
      <c r="AZ46" s="213">
        <f t="shared" si="134"/>
        <v>0</v>
      </c>
      <c r="BA46" s="213">
        <f t="shared" si="134"/>
        <v>48</v>
      </c>
      <c r="BB46" s="213">
        <f t="shared" si="134"/>
        <v>26</v>
      </c>
      <c r="BC46" s="213">
        <f t="shared" si="134"/>
        <v>0</v>
      </c>
      <c r="BD46" s="213">
        <f t="shared" si="134"/>
        <v>0</v>
      </c>
      <c r="BE46" s="213">
        <f t="shared" si="134"/>
        <v>0</v>
      </c>
      <c r="BF46" s="213">
        <f t="shared" si="134"/>
        <v>10</v>
      </c>
      <c r="BG46" s="213">
        <f t="shared" si="134"/>
        <v>0</v>
      </c>
      <c r="BH46" s="213">
        <f t="shared" si="134"/>
        <v>0</v>
      </c>
      <c r="BI46" s="213">
        <f t="shared" si="134"/>
        <v>0</v>
      </c>
      <c r="BJ46" s="213">
        <f t="shared" si="134"/>
        <v>424</v>
      </c>
      <c r="BK46" s="213">
        <f t="shared" si="134"/>
        <v>310</v>
      </c>
      <c r="BL46" s="213">
        <f t="shared" si="134"/>
        <v>0</v>
      </c>
      <c r="BM46" s="213">
        <f t="shared" si="134"/>
        <v>186</v>
      </c>
      <c r="BN46" s="213">
        <f t="shared" si="134"/>
        <v>124</v>
      </c>
      <c r="BO46" s="213">
        <f t="shared" si="134"/>
        <v>0</v>
      </c>
      <c r="BP46" s="213">
        <f t="shared" si="134"/>
        <v>0</v>
      </c>
      <c r="BQ46" s="213">
        <f t="shared" si="134"/>
        <v>0</v>
      </c>
      <c r="BR46" s="213">
        <f t="shared" si="134"/>
        <v>42</v>
      </c>
      <c r="BS46" s="213">
        <f t="shared" si="134"/>
        <v>0</v>
      </c>
      <c r="BT46" s="213">
        <f t="shared" si="134"/>
        <v>72</v>
      </c>
      <c r="BU46" s="213">
        <f t="shared" si="134"/>
        <v>0</v>
      </c>
      <c r="BV46" s="213">
        <f t="shared" si="134"/>
        <v>418</v>
      </c>
      <c r="BW46" s="213">
        <f t="shared" si="134"/>
        <v>142</v>
      </c>
      <c r="BX46" s="213">
        <f t="shared" si="134"/>
        <v>0</v>
      </c>
      <c r="BY46" s="213">
        <f t="shared" si="134"/>
        <v>78</v>
      </c>
      <c r="BZ46" s="213">
        <f t="shared" si="134"/>
        <v>62</v>
      </c>
      <c r="CA46" s="213">
        <f t="shared" si="134"/>
        <v>0</v>
      </c>
      <c r="CB46" s="213">
        <f t="shared" si="134"/>
        <v>0</v>
      </c>
      <c r="CC46" s="213">
        <f t="shared" si="134"/>
        <v>2</v>
      </c>
      <c r="CD46" s="213">
        <f t="shared" ref="CD46:DI46" si="135">CD47+CD54+CD65+CD72</f>
        <v>18</v>
      </c>
      <c r="CE46" s="213">
        <f t="shared" si="135"/>
        <v>0</v>
      </c>
      <c r="CF46" s="213">
        <f t="shared" si="135"/>
        <v>252</v>
      </c>
      <c r="CG46" s="213">
        <f t="shared" si="135"/>
        <v>6</v>
      </c>
      <c r="CH46" s="213">
        <f t="shared" si="135"/>
        <v>632</v>
      </c>
      <c r="CI46" s="213">
        <f t="shared" si="135"/>
        <v>234</v>
      </c>
      <c r="CJ46" s="213">
        <f t="shared" si="135"/>
        <v>0</v>
      </c>
      <c r="CK46" s="213">
        <f t="shared" si="135"/>
        <v>170</v>
      </c>
      <c r="CL46" s="213">
        <f t="shared" si="135"/>
        <v>60</v>
      </c>
      <c r="CM46" s="213">
        <f t="shared" si="135"/>
        <v>0</v>
      </c>
      <c r="CN46" s="213">
        <f t="shared" si="135"/>
        <v>0</v>
      </c>
      <c r="CO46" s="213">
        <f t="shared" si="135"/>
        <v>4</v>
      </c>
      <c r="CP46" s="213">
        <f t="shared" si="135"/>
        <v>38</v>
      </c>
      <c r="CQ46" s="213">
        <f t="shared" si="135"/>
        <v>20</v>
      </c>
      <c r="CR46" s="213">
        <f t="shared" si="135"/>
        <v>324</v>
      </c>
      <c r="CS46" s="213">
        <f t="shared" si="135"/>
        <v>16</v>
      </c>
      <c r="CT46" s="213">
        <f t="shared" si="135"/>
        <v>454</v>
      </c>
      <c r="CU46" s="213">
        <f t="shared" si="135"/>
        <v>168</v>
      </c>
      <c r="CV46" s="213">
        <f t="shared" si="135"/>
        <v>0</v>
      </c>
      <c r="CW46" s="213">
        <f t="shared" si="135"/>
        <v>110</v>
      </c>
      <c r="CX46" s="213">
        <f t="shared" si="135"/>
        <v>50</v>
      </c>
      <c r="CY46" s="213">
        <f t="shared" si="135"/>
        <v>0</v>
      </c>
      <c r="CZ46" s="213">
        <f t="shared" si="135"/>
        <v>0</v>
      </c>
      <c r="DA46" s="213">
        <f t="shared" si="135"/>
        <v>8</v>
      </c>
      <c r="DB46" s="213">
        <f t="shared" si="135"/>
        <v>22</v>
      </c>
      <c r="DC46" s="213">
        <f t="shared" si="135"/>
        <v>0</v>
      </c>
      <c r="DD46" s="213">
        <f t="shared" si="135"/>
        <v>252</v>
      </c>
      <c r="DE46" s="213">
        <f t="shared" si="135"/>
        <v>12</v>
      </c>
      <c r="DF46" s="213">
        <f t="shared" si="135"/>
        <v>440</v>
      </c>
      <c r="DG46" s="213">
        <f t="shared" si="135"/>
        <v>148</v>
      </c>
      <c r="DH46" s="213">
        <f t="shared" si="135"/>
        <v>0</v>
      </c>
      <c r="DI46" s="213">
        <f t="shared" si="135"/>
        <v>76</v>
      </c>
      <c r="DJ46" s="213">
        <f t="shared" ref="DJ46:DQ46" si="136">DJ47+DJ54+DJ65+DJ72</f>
        <v>52</v>
      </c>
      <c r="DK46" s="213">
        <f t="shared" si="136"/>
        <v>0</v>
      </c>
      <c r="DL46" s="213">
        <f t="shared" si="136"/>
        <v>0</v>
      </c>
      <c r="DM46" s="213">
        <f t="shared" si="136"/>
        <v>14</v>
      </c>
      <c r="DN46" s="213">
        <f t="shared" si="136"/>
        <v>8</v>
      </c>
      <c r="DO46" s="213">
        <f t="shared" si="136"/>
        <v>20</v>
      </c>
      <c r="DP46" s="213">
        <f t="shared" si="136"/>
        <v>252</v>
      </c>
      <c r="DQ46" s="213">
        <f t="shared" si="136"/>
        <v>18</v>
      </c>
      <c r="DR46" s="214">
        <f>AX46+BJ46+BV46+CH46+CT46+DF46</f>
        <v>2452</v>
      </c>
      <c r="DS46" s="214" t="b">
        <f t="shared" si="57"/>
        <v>1</v>
      </c>
      <c r="DT46" s="215"/>
      <c r="DU46" s="215"/>
      <c r="DV46" s="215"/>
      <c r="DW46" s="215"/>
      <c r="DX46" s="216"/>
      <c r="DY46" s="216"/>
      <c r="DZ46" s="217"/>
      <c r="EA46" s="217"/>
      <c r="EB46" s="217"/>
      <c r="EC46" s="217"/>
      <c r="ED46" s="217"/>
      <c r="EE46" s="58"/>
      <c r="EF46" s="58"/>
      <c r="EG46" s="58"/>
      <c r="EH46" s="58"/>
      <c r="EI46" s="58"/>
      <c r="EJ46" s="58"/>
      <c r="EK46" s="58"/>
      <c r="EL46" s="58"/>
      <c r="EM46" s="58"/>
      <c r="EN46" s="58"/>
      <c r="EO46" s="58"/>
      <c r="EP46" s="58"/>
      <c r="EQ46" s="58"/>
      <c r="ER46" s="58"/>
      <c r="ES46" s="58"/>
      <c r="ET46" s="58"/>
      <c r="EU46" s="58"/>
      <c r="EV46" s="58"/>
      <c r="EW46" s="58"/>
      <c r="EX46" s="58"/>
      <c r="EY46" s="58"/>
      <c r="EZ46" s="58"/>
      <c r="FA46" s="58"/>
      <c r="FB46" s="58"/>
      <c r="FC46" s="58"/>
      <c r="FD46" s="58"/>
      <c r="FE46" s="58"/>
      <c r="FF46" s="58"/>
    </row>
    <row r="47" spans="1:162" s="23" customFormat="1" ht="15" customHeight="1" x14ac:dyDescent="0.25">
      <c r="A47" s="380" t="s">
        <v>131</v>
      </c>
      <c r="B47" s="382" t="s">
        <v>329</v>
      </c>
      <c r="C47" s="242"/>
      <c r="D47" s="243"/>
      <c r="E47" s="243"/>
      <c r="F47" s="244"/>
      <c r="G47" s="245"/>
      <c r="H47" s="245"/>
      <c r="I47" s="245"/>
      <c r="J47" s="245"/>
      <c r="K47" s="246"/>
      <c r="L47" s="247">
        <f t="shared" ref="L47:Y47" si="137">SUM(L49:L53)</f>
        <v>960</v>
      </c>
      <c r="M47" s="247">
        <f>SUM(M49:M53)</f>
        <v>748</v>
      </c>
      <c r="N47" s="247">
        <f t="shared" si="137"/>
        <v>212</v>
      </c>
      <c r="O47" s="247">
        <f t="shared" si="137"/>
        <v>472</v>
      </c>
      <c r="P47" s="247">
        <f t="shared" si="137"/>
        <v>0</v>
      </c>
      <c r="Q47" s="247">
        <f t="shared" si="137"/>
        <v>320</v>
      </c>
      <c r="R47" s="247">
        <f t="shared" si="137"/>
        <v>142</v>
      </c>
      <c r="S47" s="247">
        <f t="shared" si="137"/>
        <v>0</v>
      </c>
      <c r="T47" s="247">
        <f t="shared" si="137"/>
        <v>0</v>
      </c>
      <c r="U47" s="247">
        <f t="shared" si="137"/>
        <v>10</v>
      </c>
      <c r="V47" s="247">
        <f t="shared" si="137"/>
        <v>90</v>
      </c>
      <c r="W47" s="247">
        <f t="shared" si="137"/>
        <v>20</v>
      </c>
      <c r="X47" s="247">
        <f t="shared" si="137"/>
        <v>360</v>
      </c>
      <c r="Y47" s="247">
        <f t="shared" si="137"/>
        <v>18</v>
      </c>
      <c r="Z47" s="247">
        <f t="shared" ref="Z47:AW47" si="138">SUM(Z48:Z50)</f>
        <v>0</v>
      </c>
      <c r="AA47" s="247">
        <f t="shared" si="138"/>
        <v>0</v>
      </c>
      <c r="AB47" s="247">
        <f t="shared" si="138"/>
        <v>0</v>
      </c>
      <c r="AC47" s="247">
        <f t="shared" si="138"/>
        <v>0</v>
      </c>
      <c r="AD47" s="247">
        <f t="shared" si="138"/>
        <v>0</v>
      </c>
      <c r="AE47" s="247">
        <f t="shared" si="138"/>
        <v>0</v>
      </c>
      <c r="AF47" s="247">
        <f t="shared" si="138"/>
        <v>0</v>
      </c>
      <c r="AG47" s="247">
        <f t="shared" si="138"/>
        <v>0</v>
      </c>
      <c r="AH47" s="247">
        <f t="shared" si="138"/>
        <v>0</v>
      </c>
      <c r="AI47" s="247">
        <f t="shared" si="138"/>
        <v>0</v>
      </c>
      <c r="AJ47" s="247">
        <f t="shared" si="138"/>
        <v>0</v>
      </c>
      <c r="AK47" s="247">
        <f t="shared" si="138"/>
        <v>0</v>
      </c>
      <c r="AL47" s="247">
        <f t="shared" si="138"/>
        <v>0</v>
      </c>
      <c r="AM47" s="247">
        <f t="shared" si="138"/>
        <v>0</v>
      </c>
      <c r="AN47" s="247">
        <f t="shared" si="138"/>
        <v>0</v>
      </c>
      <c r="AO47" s="247">
        <f t="shared" si="138"/>
        <v>0</v>
      </c>
      <c r="AP47" s="247">
        <f t="shared" si="138"/>
        <v>0</v>
      </c>
      <c r="AQ47" s="247">
        <f t="shared" si="138"/>
        <v>0</v>
      </c>
      <c r="AR47" s="247">
        <f t="shared" si="138"/>
        <v>0</v>
      </c>
      <c r="AS47" s="247">
        <f t="shared" si="138"/>
        <v>0</v>
      </c>
      <c r="AT47" s="247">
        <f t="shared" si="138"/>
        <v>0</v>
      </c>
      <c r="AU47" s="247">
        <f t="shared" si="138"/>
        <v>0</v>
      </c>
      <c r="AV47" s="247">
        <f t="shared" si="138"/>
        <v>0</v>
      </c>
      <c r="AW47" s="247">
        <f t="shared" si="138"/>
        <v>0</v>
      </c>
      <c r="AX47" s="247">
        <f t="shared" ref="AX47:CC47" si="139">SUM(AX49:AX53)</f>
        <v>84</v>
      </c>
      <c r="AY47" s="247">
        <f t="shared" si="139"/>
        <v>74</v>
      </c>
      <c r="AZ47" s="247">
        <f t="shared" si="139"/>
        <v>0</v>
      </c>
      <c r="BA47" s="247">
        <f t="shared" si="139"/>
        <v>48</v>
      </c>
      <c r="BB47" s="247">
        <f t="shared" si="139"/>
        <v>26</v>
      </c>
      <c r="BC47" s="247">
        <f t="shared" si="139"/>
        <v>0</v>
      </c>
      <c r="BD47" s="247">
        <f t="shared" si="139"/>
        <v>0</v>
      </c>
      <c r="BE47" s="247">
        <f t="shared" si="139"/>
        <v>0</v>
      </c>
      <c r="BF47" s="247">
        <f t="shared" si="139"/>
        <v>10</v>
      </c>
      <c r="BG47" s="247">
        <f t="shared" si="139"/>
        <v>0</v>
      </c>
      <c r="BH47" s="247">
        <f t="shared" si="139"/>
        <v>0</v>
      </c>
      <c r="BI47" s="247">
        <f t="shared" si="139"/>
        <v>0</v>
      </c>
      <c r="BJ47" s="247">
        <f t="shared" si="139"/>
        <v>276</v>
      </c>
      <c r="BK47" s="247">
        <f t="shared" si="139"/>
        <v>236</v>
      </c>
      <c r="BL47" s="247">
        <f t="shared" si="139"/>
        <v>0</v>
      </c>
      <c r="BM47" s="247">
        <f t="shared" si="139"/>
        <v>154</v>
      </c>
      <c r="BN47" s="247">
        <f t="shared" si="139"/>
        <v>82</v>
      </c>
      <c r="BO47" s="247">
        <f t="shared" si="139"/>
        <v>0</v>
      </c>
      <c r="BP47" s="247">
        <f t="shared" si="139"/>
        <v>0</v>
      </c>
      <c r="BQ47" s="247">
        <f t="shared" si="139"/>
        <v>0</v>
      </c>
      <c r="BR47" s="247">
        <f t="shared" si="139"/>
        <v>40</v>
      </c>
      <c r="BS47" s="247">
        <f t="shared" si="139"/>
        <v>0</v>
      </c>
      <c r="BT47" s="247">
        <f t="shared" si="139"/>
        <v>0</v>
      </c>
      <c r="BU47" s="247">
        <f t="shared" si="139"/>
        <v>0</v>
      </c>
      <c r="BV47" s="247">
        <f t="shared" si="139"/>
        <v>196</v>
      </c>
      <c r="BW47" s="247">
        <f t="shared" si="139"/>
        <v>68</v>
      </c>
      <c r="BX47" s="247">
        <f t="shared" si="139"/>
        <v>0</v>
      </c>
      <c r="BY47" s="247">
        <f t="shared" si="139"/>
        <v>42</v>
      </c>
      <c r="BZ47" s="247">
        <f t="shared" si="139"/>
        <v>24</v>
      </c>
      <c r="CA47" s="247">
        <f t="shared" si="139"/>
        <v>0</v>
      </c>
      <c r="CB47" s="247">
        <f t="shared" si="139"/>
        <v>0</v>
      </c>
      <c r="CC47" s="247">
        <f t="shared" si="139"/>
        <v>2</v>
      </c>
      <c r="CD47" s="247">
        <f t="shared" ref="CD47:DI47" si="140">SUM(CD49:CD53)</f>
        <v>14</v>
      </c>
      <c r="CE47" s="247">
        <f t="shared" si="140"/>
        <v>0</v>
      </c>
      <c r="CF47" s="247">
        <f t="shared" si="140"/>
        <v>108</v>
      </c>
      <c r="CG47" s="247">
        <f t="shared" si="140"/>
        <v>6</v>
      </c>
      <c r="CH47" s="247">
        <f t="shared" si="140"/>
        <v>140</v>
      </c>
      <c r="CI47" s="247">
        <f t="shared" si="140"/>
        <v>88</v>
      </c>
      <c r="CJ47" s="247">
        <f t="shared" si="140"/>
        <v>0</v>
      </c>
      <c r="CK47" s="247">
        <f t="shared" si="140"/>
        <v>76</v>
      </c>
      <c r="CL47" s="247">
        <f t="shared" si="140"/>
        <v>10</v>
      </c>
      <c r="CM47" s="247">
        <f t="shared" si="140"/>
        <v>0</v>
      </c>
      <c r="CN47" s="247">
        <f t="shared" si="140"/>
        <v>0</v>
      </c>
      <c r="CO47" s="247">
        <f t="shared" si="140"/>
        <v>2</v>
      </c>
      <c r="CP47" s="247">
        <f t="shared" si="140"/>
        <v>26</v>
      </c>
      <c r="CQ47" s="247">
        <f t="shared" si="140"/>
        <v>20</v>
      </c>
      <c r="CR47" s="247">
        <f t="shared" si="140"/>
        <v>0</v>
      </c>
      <c r="CS47" s="247">
        <f t="shared" si="140"/>
        <v>6</v>
      </c>
      <c r="CT47" s="247">
        <f t="shared" si="140"/>
        <v>264</v>
      </c>
      <c r="CU47" s="247">
        <f t="shared" si="140"/>
        <v>6</v>
      </c>
      <c r="CV47" s="247">
        <f t="shared" si="140"/>
        <v>0</v>
      </c>
      <c r="CW47" s="247">
        <f t="shared" si="140"/>
        <v>0</v>
      </c>
      <c r="CX47" s="247">
        <f t="shared" si="140"/>
        <v>0</v>
      </c>
      <c r="CY47" s="247">
        <f t="shared" si="140"/>
        <v>0</v>
      </c>
      <c r="CZ47" s="247">
        <f t="shared" si="140"/>
        <v>0</v>
      </c>
      <c r="DA47" s="247">
        <f t="shared" si="140"/>
        <v>6</v>
      </c>
      <c r="DB47" s="247">
        <f t="shared" si="140"/>
        <v>0</v>
      </c>
      <c r="DC47" s="247">
        <f t="shared" si="140"/>
        <v>0</v>
      </c>
      <c r="DD47" s="247">
        <f t="shared" si="140"/>
        <v>252</v>
      </c>
      <c r="DE47" s="247">
        <f t="shared" si="140"/>
        <v>6</v>
      </c>
      <c r="DF47" s="247">
        <f t="shared" si="140"/>
        <v>0</v>
      </c>
      <c r="DG47" s="247">
        <f t="shared" si="140"/>
        <v>0</v>
      </c>
      <c r="DH47" s="247">
        <f t="shared" si="140"/>
        <v>0</v>
      </c>
      <c r="DI47" s="247">
        <f t="shared" si="140"/>
        <v>0</v>
      </c>
      <c r="DJ47" s="247">
        <f t="shared" ref="DJ47:DQ47" si="141">SUM(DJ49:DJ53)</f>
        <v>0</v>
      </c>
      <c r="DK47" s="247">
        <f t="shared" si="141"/>
        <v>0</v>
      </c>
      <c r="DL47" s="247">
        <f t="shared" si="141"/>
        <v>0</v>
      </c>
      <c r="DM47" s="247">
        <f t="shared" si="141"/>
        <v>0</v>
      </c>
      <c r="DN47" s="247">
        <f t="shared" si="141"/>
        <v>0</v>
      </c>
      <c r="DO47" s="247">
        <f t="shared" si="141"/>
        <v>0</v>
      </c>
      <c r="DP47" s="247">
        <f t="shared" si="141"/>
        <v>0</v>
      </c>
      <c r="DQ47" s="247">
        <f t="shared" si="141"/>
        <v>0</v>
      </c>
      <c r="DR47" s="214">
        <f t="shared" si="77"/>
        <v>960</v>
      </c>
      <c r="DS47" s="214" t="b">
        <f t="shared" si="57"/>
        <v>1</v>
      </c>
      <c r="DT47" s="248"/>
      <c r="DU47" s="248"/>
      <c r="DV47" s="248"/>
      <c r="DW47" s="248"/>
      <c r="DX47" s="249"/>
      <c r="DY47" s="249"/>
      <c r="DZ47" s="217"/>
      <c r="EA47" s="217"/>
      <c r="EB47" s="217"/>
      <c r="EC47" s="217"/>
      <c r="ED47" s="217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  <c r="EW47" s="58"/>
      <c r="EX47" s="58"/>
      <c r="EY47" s="58"/>
      <c r="EZ47" s="58"/>
      <c r="FA47" s="58"/>
      <c r="FB47" s="58"/>
      <c r="FC47" s="58"/>
      <c r="FD47" s="58"/>
      <c r="FE47" s="58"/>
      <c r="FF47" s="58"/>
    </row>
    <row r="48" spans="1:162" s="23" customFormat="1" ht="15" customHeight="1" x14ac:dyDescent="0.25">
      <c r="A48" s="381"/>
      <c r="B48" s="382"/>
      <c r="C48" s="242"/>
      <c r="D48" s="243"/>
      <c r="E48" s="243"/>
      <c r="F48" s="244"/>
      <c r="G48" s="245"/>
      <c r="H48" s="245"/>
      <c r="I48" s="245"/>
      <c r="J48" s="245"/>
      <c r="K48" s="246"/>
      <c r="L48" s="247">
        <f t="shared" ref="L48:Y48" si="142">L47-L51-L52</f>
        <v>600</v>
      </c>
      <c r="M48" s="247">
        <f>M47-M51-M52</f>
        <v>388</v>
      </c>
      <c r="N48" s="247">
        <f t="shared" si="142"/>
        <v>212</v>
      </c>
      <c r="O48" s="247">
        <f t="shared" si="142"/>
        <v>472</v>
      </c>
      <c r="P48" s="247">
        <f t="shared" si="142"/>
        <v>0</v>
      </c>
      <c r="Q48" s="247">
        <f t="shared" si="142"/>
        <v>320</v>
      </c>
      <c r="R48" s="247">
        <f t="shared" si="142"/>
        <v>142</v>
      </c>
      <c r="S48" s="247">
        <f t="shared" si="142"/>
        <v>0</v>
      </c>
      <c r="T48" s="247">
        <f t="shared" si="142"/>
        <v>0</v>
      </c>
      <c r="U48" s="247">
        <f t="shared" si="142"/>
        <v>10</v>
      </c>
      <c r="V48" s="247">
        <f t="shared" si="142"/>
        <v>90</v>
      </c>
      <c r="W48" s="247">
        <f t="shared" si="142"/>
        <v>20</v>
      </c>
      <c r="X48" s="247">
        <f t="shared" si="142"/>
        <v>0</v>
      </c>
      <c r="Y48" s="247">
        <f t="shared" si="142"/>
        <v>18</v>
      </c>
      <c r="Z48" s="247">
        <f t="shared" ref="Z48:AW48" si="143">SUM(Z49:Z50)</f>
        <v>0</v>
      </c>
      <c r="AA48" s="247">
        <f t="shared" si="143"/>
        <v>0</v>
      </c>
      <c r="AB48" s="247">
        <f t="shared" si="143"/>
        <v>0</v>
      </c>
      <c r="AC48" s="247">
        <f t="shared" si="143"/>
        <v>0</v>
      </c>
      <c r="AD48" s="247">
        <f t="shared" si="143"/>
        <v>0</v>
      </c>
      <c r="AE48" s="247">
        <f t="shared" si="143"/>
        <v>0</v>
      </c>
      <c r="AF48" s="247">
        <f t="shared" si="143"/>
        <v>0</v>
      </c>
      <c r="AG48" s="247">
        <f t="shared" si="143"/>
        <v>0</v>
      </c>
      <c r="AH48" s="247">
        <f t="shared" si="143"/>
        <v>0</v>
      </c>
      <c r="AI48" s="247">
        <f t="shared" si="143"/>
        <v>0</v>
      </c>
      <c r="AJ48" s="247">
        <f t="shared" si="143"/>
        <v>0</v>
      </c>
      <c r="AK48" s="247">
        <f t="shared" si="143"/>
        <v>0</v>
      </c>
      <c r="AL48" s="247">
        <f t="shared" si="143"/>
        <v>0</v>
      </c>
      <c r="AM48" s="247">
        <f t="shared" si="143"/>
        <v>0</v>
      </c>
      <c r="AN48" s="247">
        <f t="shared" si="143"/>
        <v>0</v>
      </c>
      <c r="AO48" s="247">
        <f t="shared" si="143"/>
        <v>0</v>
      </c>
      <c r="AP48" s="247">
        <f t="shared" si="143"/>
        <v>0</v>
      </c>
      <c r="AQ48" s="247">
        <f t="shared" si="143"/>
        <v>0</v>
      </c>
      <c r="AR48" s="247">
        <f t="shared" si="143"/>
        <v>0</v>
      </c>
      <c r="AS48" s="247">
        <f t="shared" si="143"/>
        <v>0</v>
      </c>
      <c r="AT48" s="247">
        <f t="shared" si="143"/>
        <v>0</v>
      </c>
      <c r="AU48" s="247">
        <f t="shared" si="143"/>
        <v>0</v>
      </c>
      <c r="AV48" s="247">
        <f t="shared" si="143"/>
        <v>0</v>
      </c>
      <c r="AW48" s="247">
        <f t="shared" si="143"/>
        <v>0</v>
      </c>
      <c r="AX48" s="247">
        <f t="shared" ref="AX48:CC48" si="144">AX47-AX51-AX52</f>
        <v>84</v>
      </c>
      <c r="AY48" s="247">
        <f t="shared" si="144"/>
        <v>74</v>
      </c>
      <c r="AZ48" s="247">
        <f t="shared" si="144"/>
        <v>0</v>
      </c>
      <c r="BA48" s="247">
        <f t="shared" si="144"/>
        <v>48</v>
      </c>
      <c r="BB48" s="247">
        <f t="shared" si="144"/>
        <v>26</v>
      </c>
      <c r="BC48" s="247">
        <f t="shared" si="144"/>
        <v>0</v>
      </c>
      <c r="BD48" s="247">
        <f t="shared" si="144"/>
        <v>0</v>
      </c>
      <c r="BE48" s="247">
        <f t="shared" si="144"/>
        <v>0</v>
      </c>
      <c r="BF48" s="247">
        <f t="shared" si="144"/>
        <v>10</v>
      </c>
      <c r="BG48" s="247">
        <f t="shared" si="144"/>
        <v>0</v>
      </c>
      <c r="BH48" s="247">
        <f t="shared" si="144"/>
        <v>0</v>
      </c>
      <c r="BI48" s="247">
        <f t="shared" si="144"/>
        <v>0</v>
      </c>
      <c r="BJ48" s="247">
        <f t="shared" si="144"/>
        <v>276</v>
      </c>
      <c r="BK48" s="247">
        <f t="shared" si="144"/>
        <v>236</v>
      </c>
      <c r="BL48" s="247">
        <f t="shared" si="144"/>
        <v>0</v>
      </c>
      <c r="BM48" s="247">
        <f t="shared" si="144"/>
        <v>154</v>
      </c>
      <c r="BN48" s="247">
        <f t="shared" si="144"/>
        <v>82</v>
      </c>
      <c r="BO48" s="247">
        <f t="shared" si="144"/>
        <v>0</v>
      </c>
      <c r="BP48" s="247">
        <f t="shared" si="144"/>
        <v>0</v>
      </c>
      <c r="BQ48" s="247">
        <f t="shared" si="144"/>
        <v>0</v>
      </c>
      <c r="BR48" s="247">
        <f t="shared" si="144"/>
        <v>40</v>
      </c>
      <c r="BS48" s="247">
        <f t="shared" si="144"/>
        <v>0</v>
      </c>
      <c r="BT48" s="247">
        <f t="shared" si="144"/>
        <v>0</v>
      </c>
      <c r="BU48" s="247">
        <f t="shared" si="144"/>
        <v>0</v>
      </c>
      <c r="BV48" s="247">
        <f t="shared" si="144"/>
        <v>88</v>
      </c>
      <c r="BW48" s="247">
        <f t="shared" si="144"/>
        <v>68</v>
      </c>
      <c r="BX48" s="247">
        <f t="shared" si="144"/>
        <v>0</v>
      </c>
      <c r="BY48" s="247">
        <f t="shared" si="144"/>
        <v>42</v>
      </c>
      <c r="BZ48" s="247">
        <f t="shared" si="144"/>
        <v>24</v>
      </c>
      <c r="CA48" s="247">
        <f t="shared" si="144"/>
        <v>0</v>
      </c>
      <c r="CB48" s="247">
        <f t="shared" si="144"/>
        <v>0</v>
      </c>
      <c r="CC48" s="247">
        <f t="shared" si="144"/>
        <v>2</v>
      </c>
      <c r="CD48" s="247">
        <f t="shared" ref="CD48:DI48" si="145">CD47-CD51-CD52</f>
        <v>14</v>
      </c>
      <c r="CE48" s="247">
        <f t="shared" si="145"/>
        <v>0</v>
      </c>
      <c r="CF48" s="247">
        <f t="shared" si="145"/>
        <v>0</v>
      </c>
      <c r="CG48" s="247">
        <f t="shared" si="145"/>
        <v>6</v>
      </c>
      <c r="CH48" s="247">
        <f t="shared" si="145"/>
        <v>140</v>
      </c>
      <c r="CI48" s="247">
        <f t="shared" si="145"/>
        <v>88</v>
      </c>
      <c r="CJ48" s="247">
        <f t="shared" si="145"/>
        <v>0</v>
      </c>
      <c r="CK48" s="247">
        <f t="shared" si="145"/>
        <v>76</v>
      </c>
      <c r="CL48" s="247">
        <f t="shared" si="145"/>
        <v>10</v>
      </c>
      <c r="CM48" s="247">
        <f t="shared" si="145"/>
        <v>0</v>
      </c>
      <c r="CN48" s="247">
        <f t="shared" si="145"/>
        <v>0</v>
      </c>
      <c r="CO48" s="247">
        <f t="shared" si="145"/>
        <v>2</v>
      </c>
      <c r="CP48" s="247">
        <f t="shared" si="145"/>
        <v>26</v>
      </c>
      <c r="CQ48" s="247">
        <f t="shared" si="145"/>
        <v>20</v>
      </c>
      <c r="CR48" s="247">
        <f t="shared" si="145"/>
        <v>0</v>
      </c>
      <c r="CS48" s="247">
        <f t="shared" si="145"/>
        <v>6</v>
      </c>
      <c r="CT48" s="247">
        <f t="shared" si="145"/>
        <v>12</v>
      </c>
      <c r="CU48" s="247">
        <f t="shared" si="145"/>
        <v>6</v>
      </c>
      <c r="CV48" s="247">
        <f t="shared" si="145"/>
        <v>0</v>
      </c>
      <c r="CW48" s="247">
        <f t="shared" si="145"/>
        <v>0</v>
      </c>
      <c r="CX48" s="247">
        <f t="shared" si="145"/>
        <v>0</v>
      </c>
      <c r="CY48" s="247">
        <f t="shared" si="145"/>
        <v>0</v>
      </c>
      <c r="CZ48" s="247">
        <f t="shared" si="145"/>
        <v>0</v>
      </c>
      <c r="DA48" s="247">
        <f t="shared" si="145"/>
        <v>6</v>
      </c>
      <c r="DB48" s="247">
        <f t="shared" si="145"/>
        <v>0</v>
      </c>
      <c r="DC48" s="247">
        <f t="shared" si="145"/>
        <v>0</v>
      </c>
      <c r="DD48" s="247">
        <f t="shared" si="145"/>
        <v>0</v>
      </c>
      <c r="DE48" s="247">
        <f t="shared" si="145"/>
        <v>6</v>
      </c>
      <c r="DF48" s="247">
        <f t="shared" si="145"/>
        <v>0</v>
      </c>
      <c r="DG48" s="247">
        <f t="shared" si="145"/>
        <v>0</v>
      </c>
      <c r="DH48" s="247">
        <f t="shared" si="145"/>
        <v>0</v>
      </c>
      <c r="DI48" s="247">
        <f t="shared" si="145"/>
        <v>0</v>
      </c>
      <c r="DJ48" s="247">
        <f t="shared" ref="DJ48:DQ48" si="146">DJ47-DJ51-DJ52</f>
        <v>0</v>
      </c>
      <c r="DK48" s="247">
        <f t="shared" si="146"/>
        <v>0</v>
      </c>
      <c r="DL48" s="247">
        <f t="shared" si="146"/>
        <v>0</v>
      </c>
      <c r="DM48" s="247">
        <f t="shared" si="146"/>
        <v>0</v>
      </c>
      <c r="DN48" s="247">
        <f t="shared" si="146"/>
        <v>0</v>
      </c>
      <c r="DO48" s="247">
        <f t="shared" si="146"/>
        <v>0</v>
      </c>
      <c r="DP48" s="247">
        <f t="shared" si="146"/>
        <v>0</v>
      </c>
      <c r="DQ48" s="247">
        <f t="shared" si="146"/>
        <v>0</v>
      </c>
      <c r="DR48" s="214">
        <f t="shared" si="77"/>
        <v>600</v>
      </c>
      <c r="DS48" s="214" t="b">
        <f t="shared" si="57"/>
        <v>1</v>
      </c>
      <c r="DT48" s="248"/>
      <c r="DU48" s="248"/>
      <c r="DV48" s="248"/>
      <c r="DW48" s="248"/>
      <c r="DX48" s="249"/>
      <c r="DY48" s="249"/>
      <c r="DZ48" s="217"/>
      <c r="EA48" s="217"/>
      <c r="EB48" s="217"/>
      <c r="EC48" s="217"/>
      <c r="ED48" s="217"/>
      <c r="EE48" s="58"/>
      <c r="EF48" s="58"/>
      <c r="EG48" s="58"/>
      <c r="EH48" s="58"/>
      <c r="EI48" s="58"/>
      <c r="EJ48" s="58"/>
      <c r="EK48" s="58"/>
      <c r="EL48" s="58"/>
      <c r="EM48" s="58"/>
      <c r="EN48" s="58"/>
      <c r="EO48" s="58"/>
      <c r="EP48" s="58"/>
      <c r="EQ48" s="58"/>
      <c r="ER48" s="58"/>
      <c r="ES48" s="58"/>
      <c r="ET48" s="58"/>
      <c r="EU48" s="58"/>
      <c r="EV48" s="58"/>
      <c r="EW48" s="58"/>
      <c r="EX48" s="58"/>
      <c r="EY48" s="58"/>
      <c r="EZ48" s="58"/>
      <c r="FA48" s="58"/>
      <c r="FB48" s="58"/>
      <c r="FC48" s="58"/>
      <c r="FD48" s="58"/>
      <c r="FE48" s="58"/>
      <c r="FF48" s="58"/>
    </row>
    <row r="49" spans="1:172" ht="30" x14ac:dyDescent="0.25">
      <c r="A49" s="356" t="s">
        <v>132</v>
      </c>
      <c r="B49" s="30" t="s">
        <v>333</v>
      </c>
      <c r="C49" s="219" t="str">
        <f t="shared" ref="C49:C53" si="147">_xlfn.CONCAT(D49, ",", E49,",",F49,", ",G49,", ",H49,", ",I49,",",J49,", ",K49)</f>
        <v xml:space="preserve">,,ДФК, ДЗ, Э, ,, </v>
      </c>
      <c r="D49" s="220"/>
      <c r="E49" s="220"/>
      <c r="F49" s="236" t="s">
        <v>284</v>
      </c>
      <c r="G49" s="219" t="s">
        <v>124</v>
      </c>
      <c r="H49" s="219" t="s">
        <v>125</v>
      </c>
      <c r="I49" s="251"/>
      <c r="J49" s="251"/>
      <c r="K49" s="252"/>
      <c r="L49" s="213">
        <f>M49+N49</f>
        <v>284</v>
      </c>
      <c r="M49" s="222">
        <v>174</v>
      </c>
      <c r="N49" s="222">
        <v>110</v>
      </c>
      <c r="O49" s="57">
        <f>AY49+BK49+BW49+CI49+CU49+DG49</f>
        <v>228</v>
      </c>
      <c r="P49" s="57">
        <f t="shared" ref="P49:Y53" si="148">AZ49+BL49+BX49+CJ49+CV49+DH49</f>
        <v>0</v>
      </c>
      <c r="Q49" s="57">
        <f t="shared" si="148"/>
        <v>154</v>
      </c>
      <c r="R49" s="57">
        <f t="shared" si="148"/>
        <v>72</v>
      </c>
      <c r="S49" s="57">
        <f t="shared" si="148"/>
        <v>0</v>
      </c>
      <c r="T49" s="57">
        <f t="shared" si="148"/>
        <v>0</v>
      </c>
      <c r="U49" s="57">
        <f t="shared" si="148"/>
        <v>2</v>
      </c>
      <c r="V49" s="57">
        <f t="shared" si="148"/>
        <v>50</v>
      </c>
      <c r="W49" s="57">
        <f t="shared" si="148"/>
        <v>0</v>
      </c>
      <c r="X49" s="57">
        <f t="shared" si="148"/>
        <v>0</v>
      </c>
      <c r="Y49" s="57">
        <f t="shared" si="148"/>
        <v>6</v>
      </c>
      <c r="Z49" s="213"/>
      <c r="AA49" s="57">
        <f t="shared" ref="AA49:AA50" si="149">Z49-AK49-AI49-AH49</f>
        <v>0</v>
      </c>
      <c r="AB49" s="223"/>
      <c r="AC49" s="224">
        <f t="shared" ref="AC49:AC50" si="150">AA49-AB49-AD49-AE49-AF49-AG49</f>
        <v>0</v>
      </c>
      <c r="AD49" s="224"/>
      <c r="AE49" s="224"/>
      <c r="AF49" s="224"/>
      <c r="AG49" s="224"/>
      <c r="AH49" s="57"/>
      <c r="AI49" s="57"/>
      <c r="AJ49" s="57"/>
      <c r="AK49" s="57"/>
      <c r="AL49" s="213"/>
      <c r="AM49" s="57">
        <f t="shared" ref="AM49:AM50" si="151">AL49-AW49-AU49-AT49</f>
        <v>0</v>
      </c>
      <c r="AN49" s="223"/>
      <c r="AO49" s="224">
        <f t="shared" ref="AO49:AO50" si="152">AM49-AN49-AP49-AQ49-AR49-AS49</f>
        <v>0</v>
      </c>
      <c r="AP49" s="224"/>
      <c r="AQ49" s="224"/>
      <c r="AR49" s="224"/>
      <c r="AS49" s="224"/>
      <c r="AT49" s="57"/>
      <c r="AU49" s="57"/>
      <c r="AV49" s="57"/>
      <c r="AW49" s="57"/>
      <c r="AX49" s="253">
        <v>84</v>
      </c>
      <c r="AY49" s="225">
        <f t="shared" ref="AY49:AY50" si="153">AX49-BI49-BG49-BF49-BH49</f>
        <v>74</v>
      </c>
      <c r="AZ49" s="254"/>
      <c r="BA49" s="224">
        <f t="shared" ref="BA49:BA50" si="154">AY49-AZ49-BB49-BC49-BD49-BE49</f>
        <v>48</v>
      </c>
      <c r="BB49" s="254">
        <v>26</v>
      </c>
      <c r="BC49" s="254"/>
      <c r="BD49" s="254"/>
      <c r="BE49" s="254"/>
      <c r="BF49" s="97">
        <v>10</v>
      </c>
      <c r="BG49" s="97"/>
      <c r="BH49" s="97"/>
      <c r="BI49" s="97"/>
      <c r="BJ49" s="253">
        <v>160</v>
      </c>
      <c r="BK49" s="225">
        <f t="shared" ref="BK49:BK50" si="155">BJ49-BU49-BS49-BR49-BT49</f>
        <v>130</v>
      </c>
      <c r="BL49" s="254"/>
      <c r="BM49" s="224">
        <f t="shared" ref="BM49:BM50" si="156">BK49-BL49-BN49-BO49-BP49-BQ49</f>
        <v>92</v>
      </c>
      <c r="BN49" s="254">
        <v>38</v>
      </c>
      <c r="BO49" s="254"/>
      <c r="BP49" s="254"/>
      <c r="BQ49" s="254"/>
      <c r="BR49" s="97">
        <v>30</v>
      </c>
      <c r="BS49" s="97"/>
      <c r="BT49" s="97"/>
      <c r="BU49" s="97"/>
      <c r="BV49" s="253">
        <v>40</v>
      </c>
      <c r="BW49" s="225">
        <f t="shared" ref="BW49:BW51" si="157">BV49-CG49-CE49-CD49-CF49</f>
        <v>24</v>
      </c>
      <c r="BX49" s="254"/>
      <c r="BY49" s="224">
        <f t="shared" ref="BY49:BY51" si="158">BW49-BX49-BZ49-CA49-CB49-CC49</f>
        <v>14</v>
      </c>
      <c r="BZ49" s="254">
        <v>8</v>
      </c>
      <c r="CA49" s="254"/>
      <c r="CB49" s="254"/>
      <c r="CC49" s="254">
        <v>2</v>
      </c>
      <c r="CD49" s="97">
        <v>10</v>
      </c>
      <c r="CE49" s="97"/>
      <c r="CF49" s="97"/>
      <c r="CG49" s="97">
        <v>6</v>
      </c>
      <c r="CH49" s="253">
        <v>0</v>
      </c>
      <c r="CI49" s="225">
        <f t="shared" ref="CI49:CI53" si="159">CH49-CS49-CQ49-CP49-CR49</f>
        <v>0</v>
      </c>
      <c r="CJ49" s="224"/>
      <c r="CK49" s="224">
        <f t="shared" ref="CK49:CK50" si="160">CI49-CJ49-CL49-CM49-CN49-CO49</f>
        <v>0</v>
      </c>
      <c r="CL49" s="224"/>
      <c r="CM49" s="224"/>
      <c r="CN49" s="224"/>
      <c r="CO49" s="224"/>
      <c r="CP49" s="97"/>
      <c r="CQ49" s="97"/>
      <c r="CR49" s="97"/>
      <c r="CS49" s="97"/>
      <c r="CT49" s="253">
        <v>0</v>
      </c>
      <c r="CU49" s="225">
        <f t="shared" ref="CU49:CU53" si="161">CT49-DE49-DC49-DB49-DD49</f>
        <v>0</v>
      </c>
      <c r="CV49" s="254"/>
      <c r="CW49" s="224">
        <f t="shared" ref="CW49:CW50" si="162">CU49-CV49-CX49-CY49-CZ49-DA49</f>
        <v>0</v>
      </c>
      <c r="CX49" s="254"/>
      <c r="CY49" s="254"/>
      <c r="CZ49" s="254"/>
      <c r="DA49" s="254"/>
      <c r="DB49" s="97"/>
      <c r="DC49" s="97"/>
      <c r="DD49" s="97"/>
      <c r="DE49" s="97"/>
      <c r="DF49" s="253">
        <v>0</v>
      </c>
      <c r="DG49" s="225">
        <f>DF49-DQ49-DO49-DN49-DP49</f>
        <v>0</v>
      </c>
      <c r="DH49" s="254"/>
      <c r="DI49" s="224">
        <f t="shared" ref="DI49:DI50" si="163">DG49-DH49-DJ49-DK49-DL49-DM49</f>
        <v>0</v>
      </c>
      <c r="DJ49" s="254"/>
      <c r="DK49" s="254"/>
      <c r="DL49" s="254"/>
      <c r="DM49" s="254"/>
      <c r="DN49" s="255"/>
      <c r="DO49" s="256"/>
      <c r="DP49" s="256"/>
      <c r="DQ49" s="256"/>
      <c r="DR49" s="214">
        <f t="shared" si="77"/>
        <v>284</v>
      </c>
      <c r="DS49" s="214" t="b">
        <f t="shared" si="57"/>
        <v>1</v>
      </c>
      <c r="DT49" s="248"/>
      <c r="DU49" s="248"/>
      <c r="DV49" s="248"/>
      <c r="DW49" s="248"/>
      <c r="DX49" s="249"/>
      <c r="DY49" s="249"/>
      <c r="DZ49" s="217"/>
      <c r="EA49" s="217"/>
      <c r="EB49" s="217"/>
      <c r="EC49" s="217"/>
      <c r="ED49" s="217"/>
      <c r="EE49" s="58"/>
      <c r="EF49" s="58"/>
      <c r="EG49" s="58"/>
      <c r="EH49" s="58"/>
      <c r="EI49" s="58"/>
      <c r="EJ49" s="58"/>
      <c r="EK49" s="58"/>
      <c r="EL49" s="58"/>
      <c r="EM49" s="58"/>
      <c r="EN49" s="58"/>
      <c r="EO49" s="58"/>
      <c r="EP49" s="58"/>
      <c r="EQ49" s="58"/>
      <c r="ER49" s="58"/>
      <c r="ES49" s="58"/>
      <c r="ET49" s="58"/>
      <c r="EU49" s="58"/>
      <c r="EV49" s="58"/>
      <c r="EW49" s="58"/>
      <c r="EX49" s="58"/>
      <c r="EY49" s="58"/>
      <c r="EZ49" s="58"/>
      <c r="FA49" s="58"/>
      <c r="FB49" s="58"/>
      <c r="FC49" s="58"/>
      <c r="FD49" s="58"/>
      <c r="FE49" s="58"/>
      <c r="FF49" s="58"/>
    </row>
    <row r="50" spans="1:172" ht="15" customHeight="1" x14ac:dyDescent="0.25">
      <c r="A50" s="356" t="s">
        <v>133</v>
      </c>
      <c r="B50" s="30" t="s">
        <v>334</v>
      </c>
      <c r="C50" s="219" t="str">
        <f t="shared" si="147"/>
        <v xml:space="preserve">,,, ДФК, ДФК, Э,, </v>
      </c>
      <c r="D50" s="220"/>
      <c r="E50" s="220"/>
      <c r="F50" s="257"/>
      <c r="G50" s="236" t="s">
        <v>284</v>
      </c>
      <c r="H50" s="236" t="s">
        <v>284</v>
      </c>
      <c r="I50" s="258" t="s">
        <v>125</v>
      </c>
      <c r="J50" s="259"/>
      <c r="K50" s="260"/>
      <c r="L50" s="213">
        <f t="shared" ref="L50:L52" si="164">M50+N50</f>
        <v>304</v>
      </c>
      <c r="M50" s="222">
        <v>214</v>
      </c>
      <c r="N50" s="222">
        <v>90</v>
      </c>
      <c r="O50" s="57">
        <f t="shared" ref="O50" si="165">AY50+BK50+BW50+CI50+CU50+DG50</f>
        <v>238</v>
      </c>
      <c r="P50" s="57">
        <f t="shared" si="148"/>
        <v>0</v>
      </c>
      <c r="Q50" s="57">
        <f t="shared" si="148"/>
        <v>166</v>
      </c>
      <c r="R50" s="57">
        <f t="shared" si="148"/>
        <v>70</v>
      </c>
      <c r="S50" s="57">
        <f t="shared" si="148"/>
        <v>0</v>
      </c>
      <c r="T50" s="57">
        <f t="shared" si="148"/>
        <v>0</v>
      </c>
      <c r="U50" s="57">
        <f t="shared" si="148"/>
        <v>2</v>
      </c>
      <c r="V50" s="57">
        <f t="shared" si="148"/>
        <v>40</v>
      </c>
      <c r="W50" s="57">
        <f t="shared" si="148"/>
        <v>20</v>
      </c>
      <c r="X50" s="57">
        <f t="shared" si="148"/>
        <v>0</v>
      </c>
      <c r="Y50" s="57">
        <f t="shared" si="148"/>
        <v>6</v>
      </c>
      <c r="Z50" s="213"/>
      <c r="AA50" s="57">
        <f t="shared" si="149"/>
        <v>0</v>
      </c>
      <c r="AB50" s="223"/>
      <c r="AC50" s="224">
        <f t="shared" si="150"/>
        <v>0</v>
      </c>
      <c r="AD50" s="224"/>
      <c r="AE50" s="224"/>
      <c r="AF50" s="224"/>
      <c r="AG50" s="224"/>
      <c r="AH50" s="57"/>
      <c r="AI50" s="57"/>
      <c r="AJ50" s="57"/>
      <c r="AK50" s="57"/>
      <c r="AL50" s="213"/>
      <c r="AM50" s="57">
        <f t="shared" si="151"/>
        <v>0</v>
      </c>
      <c r="AN50" s="223"/>
      <c r="AO50" s="224">
        <f t="shared" si="152"/>
        <v>0</v>
      </c>
      <c r="AP50" s="224"/>
      <c r="AQ50" s="224"/>
      <c r="AR50" s="224"/>
      <c r="AS50" s="224"/>
      <c r="AT50" s="57"/>
      <c r="AU50" s="57"/>
      <c r="AV50" s="57"/>
      <c r="AW50" s="57"/>
      <c r="AX50" s="253"/>
      <c r="AY50" s="225">
        <f t="shared" si="153"/>
        <v>0</v>
      </c>
      <c r="AZ50" s="254"/>
      <c r="BA50" s="224">
        <f t="shared" si="154"/>
        <v>0</v>
      </c>
      <c r="BB50" s="254"/>
      <c r="BC50" s="254"/>
      <c r="BD50" s="254"/>
      <c r="BE50" s="254"/>
      <c r="BF50" s="97"/>
      <c r="BG50" s="97"/>
      <c r="BH50" s="97"/>
      <c r="BI50" s="97"/>
      <c r="BJ50" s="253">
        <v>116</v>
      </c>
      <c r="BK50" s="225">
        <f t="shared" si="155"/>
        <v>106</v>
      </c>
      <c r="BL50" s="254"/>
      <c r="BM50" s="224">
        <f t="shared" si="156"/>
        <v>62</v>
      </c>
      <c r="BN50" s="254">
        <v>44</v>
      </c>
      <c r="BO50" s="254"/>
      <c r="BP50" s="254"/>
      <c r="BQ50" s="254"/>
      <c r="BR50" s="97">
        <v>10</v>
      </c>
      <c r="BS50" s="97"/>
      <c r="BT50" s="97"/>
      <c r="BU50" s="97"/>
      <c r="BV50" s="253">
        <v>48</v>
      </c>
      <c r="BW50" s="225">
        <f t="shared" si="157"/>
        <v>44</v>
      </c>
      <c r="BX50" s="224"/>
      <c r="BY50" s="224">
        <f t="shared" si="158"/>
        <v>28</v>
      </c>
      <c r="BZ50" s="224">
        <v>16</v>
      </c>
      <c r="CA50" s="224"/>
      <c r="CB50" s="224"/>
      <c r="CC50" s="224"/>
      <c r="CD50" s="97">
        <v>4</v>
      </c>
      <c r="CE50" s="97">
        <v>0</v>
      </c>
      <c r="CF50" s="97"/>
      <c r="CG50" s="97"/>
      <c r="CH50" s="253">
        <v>140</v>
      </c>
      <c r="CI50" s="225">
        <f t="shared" si="159"/>
        <v>88</v>
      </c>
      <c r="CJ50" s="224"/>
      <c r="CK50" s="224">
        <f t="shared" si="160"/>
        <v>76</v>
      </c>
      <c r="CL50" s="224">
        <v>10</v>
      </c>
      <c r="CM50" s="224"/>
      <c r="CN50" s="224"/>
      <c r="CO50" s="224">
        <v>2</v>
      </c>
      <c r="CP50" s="97">
        <v>26</v>
      </c>
      <c r="CQ50" s="97">
        <v>20</v>
      </c>
      <c r="CR50" s="97"/>
      <c r="CS50" s="97">
        <v>6</v>
      </c>
      <c r="CT50" s="253">
        <v>0</v>
      </c>
      <c r="CU50" s="225">
        <f t="shared" si="161"/>
        <v>0</v>
      </c>
      <c r="CV50" s="224"/>
      <c r="CW50" s="224">
        <f t="shared" si="162"/>
        <v>0</v>
      </c>
      <c r="CX50" s="224"/>
      <c r="CY50" s="224"/>
      <c r="CZ50" s="224"/>
      <c r="DA50" s="224"/>
      <c r="DB50" s="97"/>
      <c r="DC50" s="97"/>
      <c r="DD50" s="97"/>
      <c r="DE50" s="97"/>
      <c r="DF50" s="253">
        <v>0</v>
      </c>
      <c r="DG50" s="225">
        <f t="shared" ref="DG50:DG53" si="166">DF50-DQ50-DO50-DN50-DP50</f>
        <v>0</v>
      </c>
      <c r="DH50" s="224"/>
      <c r="DI50" s="224">
        <f t="shared" si="163"/>
        <v>0</v>
      </c>
      <c r="DJ50" s="224"/>
      <c r="DK50" s="224"/>
      <c r="DL50" s="224"/>
      <c r="DM50" s="224"/>
      <c r="DN50" s="97"/>
      <c r="DO50" s="97"/>
      <c r="DP50" s="97"/>
      <c r="DQ50" s="97"/>
      <c r="DR50" s="214">
        <f t="shared" si="77"/>
        <v>304</v>
      </c>
      <c r="DS50" s="214" t="b">
        <f t="shared" si="57"/>
        <v>1</v>
      </c>
      <c r="DT50" s="248"/>
      <c r="DU50" s="248"/>
      <c r="DV50" s="248"/>
      <c r="DW50" s="248"/>
      <c r="DX50" s="249"/>
      <c r="DY50" s="249"/>
      <c r="DZ50" s="217"/>
      <c r="EA50" s="217"/>
      <c r="EB50" s="217"/>
      <c r="EC50" s="217"/>
      <c r="ED50" s="217"/>
      <c r="EE50" s="58"/>
      <c r="EF50" s="58"/>
      <c r="EG50" s="58"/>
      <c r="EH50" s="58"/>
      <c r="EI50" s="58"/>
      <c r="EJ50" s="58"/>
      <c r="EK50" s="58"/>
      <c r="EL50" s="58"/>
      <c r="EM50" s="58"/>
      <c r="EN50" s="58"/>
      <c r="EO50" s="58"/>
      <c r="EP50" s="58"/>
      <c r="EQ50" s="58"/>
      <c r="ER50" s="58"/>
      <c r="ES50" s="58"/>
      <c r="ET50" s="58"/>
      <c r="EU50" s="58"/>
      <c r="EV50" s="58"/>
      <c r="EW50" s="58"/>
      <c r="EX50" s="58"/>
      <c r="EY50" s="58"/>
      <c r="EZ50" s="58"/>
      <c r="FA50" s="58"/>
      <c r="FB50" s="58"/>
      <c r="FC50" s="58"/>
      <c r="FD50" s="58"/>
      <c r="FE50" s="58"/>
      <c r="FF50" s="58"/>
    </row>
    <row r="51" spans="1:172" s="24" customFormat="1" ht="45" customHeight="1" x14ac:dyDescent="0.25">
      <c r="A51" s="353" t="s">
        <v>311</v>
      </c>
      <c r="B51" s="354" t="s">
        <v>330</v>
      </c>
      <c r="C51" s="219" t="str">
        <f t="shared" si="147"/>
        <v xml:space="preserve">,,, , З, ,, </v>
      </c>
      <c r="D51" s="220"/>
      <c r="E51" s="220"/>
      <c r="F51" s="262"/>
      <c r="G51" s="263"/>
      <c r="H51" s="263" t="s">
        <v>128</v>
      </c>
      <c r="I51" s="263"/>
      <c r="J51" s="264"/>
      <c r="K51" s="265"/>
      <c r="L51" s="213">
        <f t="shared" si="164"/>
        <v>108</v>
      </c>
      <c r="M51" s="261">
        <v>108</v>
      </c>
      <c r="N51" s="261"/>
      <c r="O51" s="266">
        <f t="shared" ref="O51:O52" si="167">AY51+BK51+BW51+CI51+CU51+DG51</f>
        <v>0</v>
      </c>
      <c r="P51" s="266">
        <f t="shared" si="148"/>
        <v>0</v>
      </c>
      <c r="Q51" s="266">
        <f t="shared" si="148"/>
        <v>0</v>
      </c>
      <c r="R51" s="266">
        <f t="shared" si="148"/>
        <v>0</v>
      </c>
      <c r="S51" s="266">
        <f t="shared" si="148"/>
        <v>0</v>
      </c>
      <c r="T51" s="266">
        <f t="shared" si="148"/>
        <v>0</v>
      </c>
      <c r="U51" s="266">
        <f t="shared" si="148"/>
        <v>0</v>
      </c>
      <c r="V51" s="266">
        <f t="shared" si="148"/>
        <v>0</v>
      </c>
      <c r="W51" s="266">
        <f t="shared" si="148"/>
        <v>0</v>
      </c>
      <c r="X51" s="266">
        <f t="shared" si="148"/>
        <v>108</v>
      </c>
      <c r="Y51" s="266">
        <f t="shared" si="148"/>
        <v>0</v>
      </c>
      <c r="Z51" s="213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13"/>
      <c r="AM51" s="266"/>
      <c r="AN51" s="266"/>
      <c r="AO51" s="266"/>
      <c r="AP51" s="266"/>
      <c r="AQ51" s="266"/>
      <c r="AR51" s="266"/>
      <c r="AS51" s="266"/>
      <c r="AT51" s="266"/>
      <c r="AU51" s="266"/>
      <c r="AV51" s="266"/>
      <c r="AW51" s="266"/>
      <c r="AX51" s="253"/>
      <c r="AY51" s="266">
        <f t="shared" ref="AY51:AY53" si="168">AX51-BI51-BG51-BF51</f>
        <v>0</v>
      </c>
      <c r="AZ51" s="266"/>
      <c r="BA51" s="266"/>
      <c r="BB51" s="266"/>
      <c r="BC51" s="266"/>
      <c r="BD51" s="266"/>
      <c r="BE51" s="266"/>
      <c r="BF51" s="261"/>
      <c r="BG51" s="261"/>
      <c r="BH51" s="261"/>
      <c r="BI51" s="261"/>
      <c r="BJ51" s="253">
        <v>0</v>
      </c>
      <c r="BK51" s="266">
        <f>BJ51-BU51-BS51-BR51-BT51</f>
        <v>0</v>
      </c>
      <c r="BL51" s="266"/>
      <c r="BM51" s="266"/>
      <c r="BN51" s="266"/>
      <c r="BO51" s="266"/>
      <c r="BP51" s="266"/>
      <c r="BQ51" s="266"/>
      <c r="BR51" s="261"/>
      <c r="BS51" s="261"/>
      <c r="BT51" s="261"/>
      <c r="BU51" s="261"/>
      <c r="BV51" s="253">
        <v>108</v>
      </c>
      <c r="BW51" s="266">
        <f t="shared" si="157"/>
        <v>0</v>
      </c>
      <c r="BX51" s="266"/>
      <c r="BY51" s="266">
        <f t="shared" si="158"/>
        <v>0</v>
      </c>
      <c r="BZ51" s="266"/>
      <c r="CA51" s="266"/>
      <c r="CB51" s="266"/>
      <c r="CC51" s="266"/>
      <c r="CD51" s="261"/>
      <c r="CE51" s="261"/>
      <c r="CF51" s="261">
        <v>108</v>
      </c>
      <c r="CG51" s="261"/>
      <c r="CH51" s="253"/>
      <c r="CI51" s="266">
        <f>CH51-CS51-CQ51-CP51-CR51</f>
        <v>0</v>
      </c>
      <c r="CJ51" s="266"/>
      <c r="CK51" s="266"/>
      <c r="CL51" s="266"/>
      <c r="CM51" s="266"/>
      <c r="CN51" s="266"/>
      <c r="CO51" s="266"/>
      <c r="CP51" s="261"/>
      <c r="CQ51" s="261"/>
      <c r="CR51" s="261"/>
      <c r="CS51" s="261"/>
      <c r="CT51" s="253">
        <v>0</v>
      </c>
      <c r="CU51" s="266">
        <f t="shared" si="161"/>
        <v>0</v>
      </c>
      <c r="CV51" s="266"/>
      <c r="CW51" s="266"/>
      <c r="CX51" s="266"/>
      <c r="CY51" s="266"/>
      <c r="CZ51" s="266"/>
      <c r="DA51" s="266"/>
      <c r="DB51" s="261"/>
      <c r="DC51" s="261"/>
      <c r="DD51" s="261"/>
      <c r="DE51" s="261"/>
      <c r="DF51" s="253">
        <v>0</v>
      </c>
      <c r="DG51" s="266">
        <f t="shared" si="166"/>
        <v>0</v>
      </c>
      <c r="DH51" s="266"/>
      <c r="DI51" s="266"/>
      <c r="DJ51" s="266"/>
      <c r="DK51" s="266"/>
      <c r="DL51" s="266"/>
      <c r="DM51" s="266"/>
      <c r="DN51" s="267"/>
      <c r="DO51" s="268"/>
      <c r="DP51" s="268"/>
      <c r="DQ51" s="268"/>
      <c r="DR51" s="214">
        <f t="shared" si="77"/>
        <v>108</v>
      </c>
      <c r="DS51" s="214" t="b">
        <f t="shared" si="57"/>
        <v>1</v>
      </c>
      <c r="DT51" s="248"/>
      <c r="DU51" s="248"/>
      <c r="DV51" s="248"/>
      <c r="DW51" s="248"/>
      <c r="DX51" s="249"/>
      <c r="DY51" s="249"/>
      <c r="DZ51" s="217"/>
      <c r="EA51" s="217"/>
      <c r="EB51" s="217"/>
      <c r="EC51" s="217"/>
      <c r="ED51" s="217"/>
      <c r="EE51" s="58"/>
      <c r="EF51" s="58"/>
      <c r="EG51" s="58"/>
      <c r="EH51" s="58"/>
      <c r="EI51" s="58"/>
      <c r="EJ51" s="58"/>
      <c r="EK51" s="58"/>
      <c r="EL51" s="58"/>
      <c r="EM51" s="58"/>
      <c r="EN51" s="58"/>
      <c r="EO51" s="58"/>
      <c r="EP51" s="58"/>
      <c r="EQ51" s="58"/>
      <c r="ER51" s="58"/>
      <c r="ES51" s="58"/>
      <c r="ET51" s="58"/>
      <c r="EU51" s="58"/>
      <c r="EV51" s="58"/>
      <c r="EW51" s="58"/>
      <c r="EX51" s="58"/>
      <c r="EY51" s="58"/>
      <c r="EZ51" s="58"/>
      <c r="FA51" s="58"/>
      <c r="FB51" s="58"/>
      <c r="FC51" s="58"/>
      <c r="FD51" s="58"/>
      <c r="FE51" s="58"/>
      <c r="FF51" s="58"/>
      <c r="FG51" s="58"/>
      <c r="FH51" s="58"/>
      <c r="FI51" s="58"/>
      <c r="FJ51" s="58"/>
      <c r="FK51" s="58"/>
      <c r="FL51" s="58"/>
      <c r="FM51" s="58"/>
      <c r="FN51" s="58"/>
      <c r="FO51" s="58"/>
      <c r="FP51" s="58"/>
    </row>
    <row r="52" spans="1:172" s="24" customFormat="1" ht="45" x14ac:dyDescent="0.25">
      <c r="A52" s="353" t="s">
        <v>312</v>
      </c>
      <c r="B52" s="355" t="s">
        <v>331</v>
      </c>
      <c r="C52" s="219" t="str">
        <f t="shared" si="147"/>
        <v xml:space="preserve">,,, , , ,З, </v>
      </c>
      <c r="D52" s="220"/>
      <c r="E52" s="220"/>
      <c r="F52" s="262"/>
      <c r="G52" s="263"/>
      <c r="H52" s="263"/>
      <c r="I52" s="263"/>
      <c r="J52" s="263" t="s">
        <v>128</v>
      </c>
      <c r="K52" s="265"/>
      <c r="L52" s="213">
        <f t="shared" si="164"/>
        <v>252</v>
      </c>
      <c r="M52" s="261">
        <v>252</v>
      </c>
      <c r="N52" s="261">
        <v>0</v>
      </c>
      <c r="O52" s="266">
        <f t="shared" si="167"/>
        <v>0</v>
      </c>
      <c r="P52" s="266">
        <f t="shared" si="148"/>
        <v>0</v>
      </c>
      <c r="Q52" s="266">
        <f t="shared" si="148"/>
        <v>0</v>
      </c>
      <c r="R52" s="266">
        <f t="shared" si="148"/>
        <v>0</v>
      </c>
      <c r="S52" s="266">
        <f t="shared" si="148"/>
        <v>0</v>
      </c>
      <c r="T52" s="266">
        <f t="shared" si="148"/>
        <v>0</v>
      </c>
      <c r="U52" s="266">
        <f t="shared" si="148"/>
        <v>0</v>
      </c>
      <c r="V52" s="266">
        <f t="shared" si="148"/>
        <v>0</v>
      </c>
      <c r="W52" s="266">
        <f t="shared" si="148"/>
        <v>0</v>
      </c>
      <c r="X52" s="266">
        <f t="shared" si="148"/>
        <v>252</v>
      </c>
      <c r="Y52" s="266">
        <f t="shared" si="148"/>
        <v>0</v>
      </c>
      <c r="Z52" s="213"/>
      <c r="AA52" s="266"/>
      <c r="AB52" s="266"/>
      <c r="AC52" s="266"/>
      <c r="AD52" s="266"/>
      <c r="AE52" s="266"/>
      <c r="AF52" s="266"/>
      <c r="AG52" s="266"/>
      <c r="AH52" s="266"/>
      <c r="AI52" s="266"/>
      <c r="AJ52" s="266"/>
      <c r="AK52" s="266"/>
      <c r="AL52" s="213"/>
      <c r="AM52" s="266"/>
      <c r="AN52" s="266"/>
      <c r="AO52" s="266"/>
      <c r="AP52" s="266"/>
      <c r="AQ52" s="266"/>
      <c r="AR52" s="266"/>
      <c r="AS52" s="266"/>
      <c r="AT52" s="266"/>
      <c r="AU52" s="266"/>
      <c r="AV52" s="266"/>
      <c r="AW52" s="266"/>
      <c r="AX52" s="253"/>
      <c r="AY52" s="266">
        <f t="shared" si="168"/>
        <v>0</v>
      </c>
      <c r="AZ52" s="266"/>
      <c r="BA52" s="266"/>
      <c r="BB52" s="266"/>
      <c r="BC52" s="266"/>
      <c r="BD52" s="266"/>
      <c r="BE52" s="266"/>
      <c r="BF52" s="261"/>
      <c r="BG52" s="261"/>
      <c r="BH52" s="261"/>
      <c r="BI52" s="261"/>
      <c r="BJ52" s="253"/>
      <c r="BK52" s="266">
        <f t="shared" ref="BK52:BK53" si="169">BJ52-BU52-BS52-BR52</f>
        <v>0</v>
      </c>
      <c r="BL52" s="266"/>
      <c r="BM52" s="266"/>
      <c r="BN52" s="266"/>
      <c r="BO52" s="266"/>
      <c r="BP52" s="266"/>
      <c r="BQ52" s="266"/>
      <c r="BR52" s="261"/>
      <c r="BS52" s="261"/>
      <c r="BT52" s="261"/>
      <c r="BU52" s="261"/>
      <c r="BV52" s="253"/>
      <c r="BW52" s="266">
        <f t="shared" ref="BW52:BW53" si="170">BV52-CG52-CE52-CD52</f>
        <v>0</v>
      </c>
      <c r="BX52" s="266"/>
      <c r="BY52" s="266"/>
      <c r="BZ52" s="266"/>
      <c r="CA52" s="266"/>
      <c r="CB52" s="266"/>
      <c r="CC52" s="266"/>
      <c r="CD52" s="261"/>
      <c r="CE52" s="261"/>
      <c r="CF52" s="261"/>
      <c r="CG52" s="261"/>
      <c r="CH52" s="253"/>
      <c r="CI52" s="266">
        <f t="shared" si="159"/>
        <v>0</v>
      </c>
      <c r="CJ52" s="266"/>
      <c r="CK52" s="266"/>
      <c r="CL52" s="266"/>
      <c r="CM52" s="266"/>
      <c r="CN52" s="266"/>
      <c r="CO52" s="266"/>
      <c r="CP52" s="261"/>
      <c r="CQ52" s="261"/>
      <c r="CR52" s="261"/>
      <c r="CS52" s="261"/>
      <c r="CT52" s="253">
        <v>252</v>
      </c>
      <c r="CU52" s="266">
        <f t="shared" si="161"/>
        <v>0</v>
      </c>
      <c r="CV52" s="266"/>
      <c r="CW52" s="266"/>
      <c r="CX52" s="266"/>
      <c r="CY52" s="266"/>
      <c r="CZ52" s="266"/>
      <c r="DA52" s="266"/>
      <c r="DB52" s="261"/>
      <c r="DC52" s="261"/>
      <c r="DD52" s="261">
        <v>252</v>
      </c>
      <c r="DE52" s="261"/>
      <c r="DF52" s="253">
        <v>0</v>
      </c>
      <c r="DG52" s="266">
        <f t="shared" si="166"/>
        <v>0</v>
      </c>
      <c r="DH52" s="266"/>
      <c r="DI52" s="266"/>
      <c r="DJ52" s="266"/>
      <c r="DK52" s="266"/>
      <c r="DL52" s="266"/>
      <c r="DM52" s="266"/>
      <c r="DN52" s="267"/>
      <c r="DO52" s="268"/>
      <c r="DP52" s="268"/>
      <c r="DQ52" s="268"/>
      <c r="DR52" s="214">
        <f t="shared" si="77"/>
        <v>252</v>
      </c>
      <c r="DS52" s="214" t="b">
        <f t="shared" si="57"/>
        <v>1</v>
      </c>
      <c r="DT52" s="248"/>
      <c r="DU52" s="248"/>
      <c r="DV52" s="248"/>
      <c r="DW52" s="248"/>
      <c r="DX52" s="249"/>
      <c r="DY52" s="249"/>
      <c r="DZ52" s="217"/>
      <c r="EA52" s="217"/>
      <c r="EB52" s="217"/>
      <c r="EC52" s="217"/>
      <c r="ED52" s="217"/>
      <c r="EE52" s="58"/>
      <c r="EF52" s="58"/>
      <c r="EG52" s="58"/>
      <c r="EH52" s="58"/>
      <c r="EI52" s="58"/>
      <c r="EJ52" s="58"/>
      <c r="EK52" s="58"/>
      <c r="EL52" s="58"/>
      <c r="EM52" s="58"/>
      <c r="EN52" s="58"/>
      <c r="EO52" s="58"/>
      <c r="EP52" s="58"/>
      <c r="EQ52" s="58"/>
      <c r="ER52" s="58"/>
      <c r="ES52" s="58"/>
      <c r="ET52" s="58"/>
      <c r="EU52" s="58"/>
      <c r="EV52" s="58"/>
      <c r="EW52" s="58"/>
      <c r="EX52" s="58"/>
      <c r="EY52" s="58"/>
      <c r="EZ52" s="58"/>
      <c r="FA52" s="58"/>
      <c r="FB52" s="58"/>
      <c r="FC52" s="58"/>
      <c r="FD52" s="58"/>
      <c r="FE52" s="58"/>
      <c r="FF52" s="58"/>
      <c r="FG52" s="58"/>
      <c r="FH52" s="58"/>
      <c r="FI52" s="58"/>
      <c r="FJ52" s="58"/>
      <c r="FK52" s="58"/>
      <c r="FL52" s="58"/>
      <c r="FM52" s="58"/>
      <c r="FN52" s="58"/>
      <c r="FO52" s="58"/>
      <c r="FP52" s="58"/>
    </row>
    <row r="53" spans="1:172" x14ac:dyDescent="0.25">
      <c r="A53" s="51" t="s">
        <v>139</v>
      </c>
      <c r="B53" s="39" t="s">
        <v>212</v>
      </c>
      <c r="C53" s="219" t="str">
        <f t="shared" si="147"/>
        <v xml:space="preserve">,,, , , ,Э, </v>
      </c>
      <c r="D53" s="220"/>
      <c r="E53" s="220"/>
      <c r="F53" s="270"/>
      <c r="G53" s="271"/>
      <c r="H53" s="271"/>
      <c r="I53" s="271"/>
      <c r="J53" s="272" t="s">
        <v>125</v>
      </c>
      <c r="K53" s="273"/>
      <c r="L53" s="213">
        <f>M53+N53</f>
        <v>12</v>
      </c>
      <c r="M53" s="97">
        <v>0</v>
      </c>
      <c r="N53" s="97">
        <v>12</v>
      </c>
      <c r="O53" s="57">
        <f>AY53+BK53+BW53+CI53+CU53+DG53</f>
        <v>6</v>
      </c>
      <c r="P53" s="57">
        <f t="shared" si="148"/>
        <v>0</v>
      </c>
      <c r="Q53" s="57">
        <f t="shared" si="148"/>
        <v>0</v>
      </c>
      <c r="R53" s="57">
        <f t="shared" si="148"/>
        <v>0</v>
      </c>
      <c r="S53" s="57">
        <f t="shared" si="148"/>
        <v>0</v>
      </c>
      <c r="T53" s="57">
        <f t="shared" si="148"/>
        <v>0</v>
      </c>
      <c r="U53" s="57">
        <f t="shared" si="148"/>
        <v>6</v>
      </c>
      <c r="V53" s="57">
        <f t="shared" si="148"/>
        <v>0</v>
      </c>
      <c r="W53" s="57">
        <f t="shared" si="148"/>
        <v>0</v>
      </c>
      <c r="X53" s="57">
        <f t="shared" si="148"/>
        <v>0</v>
      </c>
      <c r="Y53" s="57">
        <f>BI53+BU53+CG53+CS53+DE53+DQ53</f>
        <v>6</v>
      </c>
      <c r="Z53" s="213"/>
      <c r="AA53" s="57">
        <f>Z53-AK53-AI53-AH53</f>
        <v>0</v>
      </c>
      <c r="AB53" s="223"/>
      <c r="AC53" s="224">
        <f>AA53-AB53-AD53-AE53-AF53-AG53</f>
        <v>0</v>
      </c>
      <c r="AD53" s="224"/>
      <c r="AE53" s="224"/>
      <c r="AF53" s="224"/>
      <c r="AG53" s="224"/>
      <c r="AH53" s="57"/>
      <c r="AI53" s="57"/>
      <c r="AJ53" s="57"/>
      <c r="AK53" s="57"/>
      <c r="AL53" s="213"/>
      <c r="AM53" s="57">
        <f>AL53-AW53-AU53-AT53</f>
        <v>0</v>
      </c>
      <c r="AN53" s="223"/>
      <c r="AO53" s="224">
        <f>AM53-AN53-AP53-AQ53-AR53-AS53</f>
        <v>0</v>
      </c>
      <c r="AP53" s="224"/>
      <c r="AQ53" s="224"/>
      <c r="AR53" s="224"/>
      <c r="AS53" s="224"/>
      <c r="AT53" s="57"/>
      <c r="AU53" s="57"/>
      <c r="AV53" s="57"/>
      <c r="AW53" s="57"/>
      <c r="AX53" s="253"/>
      <c r="AY53" s="57">
        <f t="shared" si="168"/>
        <v>0</v>
      </c>
      <c r="AZ53" s="224"/>
      <c r="BA53" s="224"/>
      <c r="BB53" s="224"/>
      <c r="BC53" s="224"/>
      <c r="BD53" s="224"/>
      <c r="BE53" s="224"/>
      <c r="BF53" s="97"/>
      <c r="BG53" s="97"/>
      <c r="BH53" s="97"/>
      <c r="BI53" s="97"/>
      <c r="BJ53" s="253"/>
      <c r="BK53" s="57">
        <f t="shared" si="169"/>
        <v>0</v>
      </c>
      <c r="BL53" s="224"/>
      <c r="BM53" s="224"/>
      <c r="BN53" s="224"/>
      <c r="BO53" s="224"/>
      <c r="BP53" s="224"/>
      <c r="BQ53" s="224"/>
      <c r="BR53" s="97"/>
      <c r="BS53" s="97"/>
      <c r="BT53" s="97"/>
      <c r="BU53" s="97"/>
      <c r="BV53" s="253"/>
      <c r="BW53" s="57">
        <f t="shared" si="170"/>
        <v>0</v>
      </c>
      <c r="BX53" s="224"/>
      <c r="BY53" s="224"/>
      <c r="BZ53" s="224"/>
      <c r="CA53" s="224"/>
      <c r="CB53" s="224"/>
      <c r="CC53" s="224"/>
      <c r="CD53" s="97"/>
      <c r="CE53" s="97"/>
      <c r="CF53" s="97"/>
      <c r="CG53" s="97"/>
      <c r="CH53" s="253"/>
      <c r="CI53" s="225">
        <f t="shared" si="159"/>
        <v>0</v>
      </c>
      <c r="CJ53" s="224"/>
      <c r="CK53" s="224"/>
      <c r="CL53" s="224"/>
      <c r="CM53" s="224"/>
      <c r="CN53" s="224"/>
      <c r="CO53" s="224"/>
      <c r="CP53" s="97"/>
      <c r="CQ53" s="97"/>
      <c r="CR53" s="97"/>
      <c r="CS53" s="97"/>
      <c r="CT53" s="253">
        <v>12</v>
      </c>
      <c r="CU53" s="225">
        <f t="shared" si="161"/>
        <v>6</v>
      </c>
      <c r="CV53" s="224"/>
      <c r="CW53" s="224"/>
      <c r="CX53" s="224"/>
      <c r="CY53" s="224"/>
      <c r="CZ53" s="224"/>
      <c r="DA53" s="224">
        <v>6</v>
      </c>
      <c r="DB53" s="97"/>
      <c r="DC53" s="97"/>
      <c r="DD53" s="97"/>
      <c r="DE53" s="97">
        <v>6</v>
      </c>
      <c r="DF53" s="253">
        <v>0</v>
      </c>
      <c r="DG53" s="225">
        <f t="shared" si="166"/>
        <v>0</v>
      </c>
      <c r="DH53" s="224"/>
      <c r="DI53" s="224"/>
      <c r="DJ53" s="224"/>
      <c r="DK53" s="224"/>
      <c r="DL53" s="224"/>
      <c r="DM53" s="224"/>
      <c r="DN53" s="255"/>
      <c r="DO53" s="256"/>
      <c r="DP53" s="256"/>
      <c r="DQ53" s="256"/>
      <c r="DR53" s="214">
        <f t="shared" si="77"/>
        <v>12</v>
      </c>
      <c r="DS53" s="214" t="b">
        <f t="shared" si="57"/>
        <v>1</v>
      </c>
      <c r="DT53" s="248"/>
      <c r="DU53" s="248"/>
      <c r="DV53" s="248"/>
      <c r="DW53" s="248"/>
      <c r="DX53" s="249"/>
      <c r="DY53" s="249"/>
      <c r="DZ53" s="217"/>
      <c r="EA53" s="217"/>
      <c r="EB53" s="217"/>
      <c r="EC53" s="217"/>
      <c r="ED53" s="217"/>
      <c r="EE53" s="58"/>
      <c r="EF53" s="58"/>
      <c r="EG53" s="58"/>
      <c r="EH53" s="58"/>
      <c r="EI53" s="58"/>
      <c r="EJ53" s="58"/>
      <c r="EK53" s="58"/>
      <c r="EL53" s="58"/>
      <c r="EM53" s="58"/>
      <c r="EN53" s="58"/>
      <c r="EO53" s="58"/>
      <c r="EP53" s="58"/>
      <c r="EQ53" s="58"/>
      <c r="ER53" s="58"/>
      <c r="ES53" s="58"/>
      <c r="ET53" s="58"/>
      <c r="EU53" s="58"/>
      <c r="EV53" s="58"/>
      <c r="EW53" s="58"/>
      <c r="EX53" s="58"/>
      <c r="EY53" s="58"/>
      <c r="EZ53" s="58"/>
      <c r="FA53" s="58"/>
      <c r="FB53" s="58"/>
      <c r="FC53" s="58"/>
      <c r="FD53" s="58"/>
      <c r="FE53" s="58"/>
      <c r="FF53" s="58"/>
      <c r="FG53" s="58"/>
      <c r="FH53" s="58"/>
      <c r="FI53" s="58"/>
      <c r="FJ53" s="58"/>
      <c r="FK53" s="58"/>
      <c r="FL53" s="58"/>
      <c r="FM53" s="58"/>
      <c r="FN53" s="58"/>
      <c r="FO53" s="58"/>
      <c r="FP53" s="58"/>
    </row>
    <row r="54" spans="1:172" s="23" customFormat="1" ht="15" customHeight="1" x14ac:dyDescent="0.25">
      <c r="A54" s="383" t="s">
        <v>134</v>
      </c>
      <c r="B54" s="385" t="s">
        <v>332</v>
      </c>
      <c r="C54" s="274"/>
      <c r="D54" s="275"/>
      <c r="E54" s="275"/>
      <c r="F54" s="275"/>
      <c r="G54" s="274"/>
      <c r="H54" s="274"/>
      <c r="I54" s="274"/>
      <c r="J54" s="274"/>
      <c r="K54" s="276"/>
      <c r="L54" s="247">
        <f t="shared" ref="L54" si="171">SUM(L56:L64)</f>
        <v>246</v>
      </c>
      <c r="M54" s="247">
        <f>SUM(M56:M64)</f>
        <v>154</v>
      </c>
      <c r="N54" s="247">
        <f t="shared" ref="N54:AX54" si="172">SUM(N56:N64)</f>
        <v>92</v>
      </c>
      <c r="O54" s="247">
        <f t="shared" si="172"/>
        <v>196</v>
      </c>
      <c r="P54" s="247">
        <f t="shared" si="172"/>
        <v>0</v>
      </c>
      <c r="Q54" s="247">
        <f t="shared" si="172"/>
        <v>118</v>
      </c>
      <c r="R54" s="247">
        <f t="shared" si="172"/>
        <v>70</v>
      </c>
      <c r="S54" s="247">
        <f t="shared" si="172"/>
        <v>0</v>
      </c>
      <c r="T54" s="247">
        <f t="shared" si="172"/>
        <v>0</v>
      </c>
      <c r="U54" s="247">
        <f t="shared" si="172"/>
        <v>8</v>
      </c>
      <c r="V54" s="247">
        <f t="shared" si="172"/>
        <v>18</v>
      </c>
      <c r="W54" s="247">
        <f t="shared" si="172"/>
        <v>20</v>
      </c>
      <c r="X54" s="247">
        <f t="shared" si="172"/>
        <v>0</v>
      </c>
      <c r="Y54" s="247">
        <f t="shared" si="172"/>
        <v>12</v>
      </c>
      <c r="Z54" s="247">
        <f t="shared" si="172"/>
        <v>0</v>
      </c>
      <c r="AA54" s="247">
        <f t="shared" si="172"/>
        <v>0</v>
      </c>
      <c r="AB54" s="247">
        <f t="shared" si="172"/>
        <v>0</v>
      </c>
      <c r="AC54" s="247">
        <f t="shared" si="172"/>
        <v>0</v>
      </c>
      <c r="AD54" s="247">
        <f t="shared" si="172"/>
        <v>0</v>
      </c>
      <c r="AE54" s="247">
        <f t="shared" si="172"/>
        <v>0</v>
      </c>
      <c r="AF54" s="247">
        <f t="shared" si="172"/>
        <v>0</v>
      </c>
      <c r="AG54" s="247">
        <f t="shared" si="172"/>
        <v>0</v>
      </c>
      <c r="AH54" s="247">
        <f t="shared" si="172"/>
        <v>0</v>
      </c>
      <c r="AI54" s="247">
        <f t="shared" si="172"/>
        <v>0</v>
      </c>
      <c r="AJ54" s="247">
        <f t="shared" si="172"/>
        <v>0</v>
      </c>
      <c r="AK54" s="247">
        <f t="shared" si="172"/>
        <v>0</v>
      </c>
      <c r="AL54" s="247">
        <f t="shared" si="172"/>
        <v>0</v>
      </c>
      <c r="AM54" s="247">
        <f t="shared" si="172"/>
        <v>0</v>
      </c>
      <c r="AN54" s="247">
        <f t="shared" si="172"/>
        <v>0</v>
      </c>
      <c r="AO54" s="247">
        <f t="shared" si="172"/>
        <v>0</v>
      </c>
      <c r="AP54" s="247">
        <f t="shared" si="172"/>
        <v>0</v>
      </c>
      <c r="AQ54" s="247">
        <f t="shared" si="172"/>
        <v>0</v>
      </c>
      <c r="AR54" s="247">
        <f t="shared" si="172"/>
        <v>0</v>
      </c>
      <c r="AS54" s="247">
        <f t="shared" si="172"/>
        <v>0</v>
      </c>
      <c r="AT54" s="247">
        <f t="shared" si="172"/>
        <v>0</v>
      </c>
      <c r="AU54" s="247">
        <f t="shared" si="172"/>
        <v>0</v>
      </c>
      <c r="AV54" s="247">
        <f t="shared" si="172"/>
        <v>0</v>
      </c>
      <c r="AW54" s="247">
        <f t="shared" si="172"/>
        <v>0</v>
      </c>
      <c r="AX54" s="247">
        <f t="shared" si="172"/>
        <v>0</v>
      </c>
      <c r="AY54" s="247">
        <f t="shared" ref="AX54:CC54" si="173">SUM(AY56:AY64)</f>
        <v>0</v>
      </c>
      <c r="AZ54" s="247">
        <f t="shared" si="173"/>
        <v>0</v>
      </c>
      <c r="BA54" s="247">
        <f t="shared" si="173"/>
        <v>0</v>
      </c>
      <c r="BB54" s="247">
        <f t="shared" si="173"/>
        <v>0</v>
      </c>
      <c r="BC54" s="247">
        <f t="shared" si="173"/>
        <v>0</v>
      </c>
      <c r="BD54" s="247">
        <f t="shared" si="173"/>
        <v>0</v>
      </c>
      <c r="BE54" s="247">
        <f t="shared" si="173"/>
        <v>0</v>
      </c>
      <c r="BF54" s="247">
        <f t="shared" si="173"/>
        <v>0</v>
      </c>
      <c r="BG54" s="247">
        <f t="shared" si="173"/>
        <v>0</v>
      </c>
      <c r="BH54" s="247">
        <f t="shared" si="173"/>
        <v>0</v>
      </c>
      <c r="BI54" s="247">
        <f t="shared" si="173"/>
        <v>0</v>
      </c>
      <c r="BJ54" s="247">
        <f t="shared" si="173"/>
        <v>0</v>
      </c>
      <c r="BK54" s="247">
        <f t="shared" si="173"/>
        <v>0</v>
      </c>
      <c r="BL54" s="247">
        <f t="shared" si="173"/>
        <v>0</v>
      </c>
      <c r="BM54" s="247">
        <f t="shared" si="173"/>
        <v>0</v>
      </c>
      <c r="BN54" s="247">
        <f t="shared" si="173"/>
        <v>0</v>
      </c>
      <c r="BO54" s="247">
        <f t="shared" si="173"/>
        <v>0</v>
      </c>
      <c r="BP54" s="247">
        <f t="shared" si="173"/>
        <v>0</v>
      </c>
      <c r="BQ54" s="247">
        <f t="shared" si="173"/>
        <v>0</v>
      </c>
      <c r="BR54" s="247">
        <f t="shared" si="173"/>
        <v>0</v>
      </c>
      <c r="BS54" s="247">
        <f t="shared" si="173"/>
        <v>0</v>
      </c>
      <c r="BT54" s="247">
        <f t="shared" si="173"/>
        <v>0</v>
      </c>
      <c r="BU54" s="247">
        <f t="shared" si="173"/>
        <v>0</v>
      </c>
      <c r="BV54" s="247">
        <f t="shared" si="173"/>
        <v>0</v>
      </c>
      <c r="BW54" s="247">
        <f t="shared" si="173"/>
        <v>0</v>
      </c>
      <c r="BX54" s="247">
        <f t="shared" si="173"/>
        <v>0</v>
      </c>
      <c r="BY54" s="247">
        <f t="shared" si="173"/>
        <v>0</v>
      </c>
      <c r="BZ54" s="247">
        <f t="shared" si="173"/>
        <v>0</v>
      </c>
      <c r="CA54" s="247">
        <f t="shared" si="173"/>
        <v>0</v>
      </c>
      <c r="CB54" s="247">
        <f t="shared" si="173"/>
        <v>0</v>
      </c>
      <c r="CC54" s="247">
        <f t="shared" si="173"/>
        <v>0</v>
      </c>
      <c r="CD54" s="247">
        <f t="shared" ref="CD54:DI54" si="174">SUM(CD56:CD64)</f>
        <v>0</v>
      </c>
      <c r="CE54" s="247">
        <f t="shared" si="174"/>
        <v>0</v>
      </c>
      <c r="CF54" s="247">
        <f t="shared" si="174"/>
        <v>0</v>
      </c>
      <c r="CG54" s="247">
        <f t="shared" si="174"/>
        <v>0</v>
      </c>
      <c r="CH54" s="247">
        <f t="shared" si="174"/>
        <v>82</v>
      </c>
      <c r="CI54" s="247">
        <f t="shared" si="174"/>
        <v>74</v>
      </c>
      <c r="CJ54" s="247">
        <f t="shared" si="174"/>
        <v>0</v>
      </c>
      <c r="CK54" s="247">
        <f t="shared" si="174"/>
        <v>44</v>
      </c>
      <c r="CL54" s="247">
        <f t="shared" si="174"/>
        <v>30</v>
      </c>
      <c r="CM54" s="247">
        <f t="shared" si="174"/>
        <v>0</v>
      </c>
      <c r="CN54" s="247">
        <f t="shared" si="174"/>
        <v>0</v>
      </c>
      <c r="CO54" s="247">
        <f t="shared" si="174"/>
        <v>0</v>
      </c>
      <c r="CP54" s="247">
        <f t="shared" si="174"/>
        <v>8</v>
      </c>
      <c r="CQ54" s="247">
        <f t="shared" si="174"/>
        <v>0</v>
      </c>
      <c r="CR54" s="247">
        <f t="shared" si="174"/>
        <v>0</v>
      </c>
      <c r="CS54" s="247">
        <f t="shared" si="174"/>
        <v>0</v>
      </c>
      <c r="CT54" s="247">
        <f t="shared" si="174"/>
        <v>62</v>
      </c>
      <c r="CU54" s="247">
        <f t="shared" si="174"/>
        <v>50</v>
      </c>
      <c r="CV54" s="247">
        <f t="shared" si="174"/>
        <v>0</v>
      </c>
      <c r="CW54" s="247">
        <f t="shared" si="174"/>
        <v>38</v>
      </c>
      <c r="CX54" s="247">
        <f t="shared" si="174"/>
        <v>10</v>
      </c>
      <c r="CY54" s="247">
        <f t="shared" si="174"/>
        <v>0</v>
      </c>
      <c r="CZ54" s="247">
        <f t="shared" si="174"/>
        <v>0</v>
      </c>
      <c r="DA54" s="247">
        <f t="shared" si="174"/>
        <v>2</v>
      </c>
      <c r="DB54" s="247">
        <f t="shared" si="174"/>
        <v>6</v>
      </c>
      <c r="DC54" s="247">
        <f t="shared" si="174"/>
        <v>0</v>
      </c>
      <c r="DD54" s="247">
        <f t="shared" si="174"/>
        <v>0</v>
      </c>
      <c r="DE54" s="247">
        <f t="shared" si="174"/>
        <v>6</v>
      </c>
      <c r="DF54" s="247">
        <f t="shared" si="174"/>
        <v>102</v>
      </c>
      <c r="DG54" s="247">
        <f t="shared" si="174"/>
        <v>72</v>
      </c>
      <c r="DH54" s="247">
        <f t="shared" si="174"/>
        <v>0</v>
      </c>
      <c r="DI54" s="247">
        <f t="shared" si="174"/>
        <v>36</v>
      </c>
      <c r="DJ54" s="247">
        <f t="shared" ref="DJ54:DQ54" si="175">SUM(DJ56:DJ64)</f>
        <v>30</v>
      </c>
      <c r="DK54" s="247">
        <f t="shared" si="175"/>
        <v>0</v>
      </c>
      <c r="DL54" s="247">
        <f t="shared" si="175"/>
        <v>0</v>
      </c>
      <c r="DM54" s="247">
        <f t="shared" si="175"/>
        <v>6</v>
      </c>
      <c r="DN54" s="247">
        <f t="shared" si="175"/>
        <v>4</v>
      </c>
      <c r="DO54" s="247">
        <f t="shared" si="175"/>
        <v>20</v>
      </c>
      <c r="DP54" s="247">
        <f t="shared" si="175"/>
        <v>0</v>
      </c>
      <c r="DQ54" s="247">
        <f t="shared" si="175"/>
        <v>6</v>
      </c>
      <c r="DR54" s="214">
        <f t="shared" si="77"/>
        <v>246</v>
      </c>
      <c r="DS54" s="214" t="b">
        <f t="shared" si="57"/>
        <v>1</v>
      </c>
      <c r="DT54" s="277"/>
      <c r="DU54" s="277"/>
      <c r="DV54" s="277"/>
      <c r="DW54" s="277"/>
      <c r="DX54" s="278"/>
      <c r="DY54" s="249"/>
      <c r="DZ54" s="217"/>
      <c r="EA54" s="217"/>
      <c r="EB54" s="217"/>
      <c r="EC54" s="217"/>
      <c r="ED54" s="217"/>
      <c r="EE54" s="58"/>
      <c r="EF54" s="58"/>
      <c r="EG54" s="58"/>
      <c r="EH54" s="58"/>
      <c r="EI54" s="58"/>
      <c r="EJ54" s="58"/>
      <c r="EK54" s="58"/>
      <c r="EL54" s="58"/>
      <c r="EM54" s="58"/>
      <c r="EN54" s="58"/>
      <c r="EO54" s="58"/>
      <c r="EP54" s="58"/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58"/>
      <c r="FB54" s="58"/>
      <c r="FC54" s="58"/>
      <c r="FD54" s="58"/>
      <c r="FE54" s="58"/>
      <c r="FF54" s="58"/>
      <c r="FG54" s="58"/>
      <c r="FH54" s="58"/>
      <c r="FI54" s="58"/>
      <c r="FJ54" s="58"/>
      <c r="FK54" s="58"/>
      <c r="FL54" s="58"/>
      <c r="FM54" s="58"/>
      <c r="FN54" s="58"/>
      <c r="FO54" s="58"/>
      <c r="FP54" s="58"/>
    </row>
    <row r="55" spans="1:172" s="23" customFormat="1" ht="15" customHeight="1" x14ac:dyDescent="0.25">
      <c r="A55" s="384"/>
      <c r="B55" s="386"/>
      <c r="C55" s="274"/>
      <c r="D55" s="275"/>
      <c r="E55" s="275"/>
      <c r="F55" s="275"/>
      <c r="G55" s="274"/>
      <c r="H55" s="274"/>
      <c r="I55" s="274"/>
      <c r="J55" s="274"/>
      <c r="K55" s="276"/>
      <c r="L55" s="247">
        <f>L54-L63</f>
        <v>246</v>
      </c>
      <c r="M55" s="247">
        <f>M54-M63-M62</f>
        <v>154</v>
      </c>
      <c r="N55" s="247">
        <f>N54-N63-N62</f>
        <v>92</v>
      </c>
      <c r="O55" s="247">
        <f t="shared" ref="O55:Y55" si="176">O54-O63-O62</f>
        <v>196</v>
      </c>
      <c r="P55" s="247">
        <f t="shared" si="176"/>
        <v>0</v>
      </c>
      <c r="Q55" s="247">
        <f t="shared" si="176"/>
        <v>118</v>
      </c>
      <c r="R55" s="247">
        <f t="shared" si="176"/>
        <v>70</v>
      </c>
      <c r="S55" s="247">
        <f t="shared" si="176"/>
        <v>0</v>
      </c>
      <c r="T55" s="247">
        <f t="shared" si="176"/>
        <v>0</v>
      </c>
      <c r="U55" s="247">
        <f t="shared" si="176"/>
        <v>8</v>
      </c>
      <c r="V55" s="247">
        <f t="shared" si="176"/>
        <v>18</v>
      </c>
      <c r="W55" s="247">
        <f t="shared" si="176"/>
        <v>20</v>
      </c>
      <c r="X55" s="247">
        <f t="shared" si="176"/>
        <v>0</v>
      </c>
      <c r="Y55" s="247">
        <f t="shared" si="176"/>
        <v>12</v>
      </c>
      <c r="Z55" s="247">
        <f>Z54-Z63-Z62</f>
        <v>0</v>
      </c>
      <c r="AA55" s="247">
        <f t="shared" ref="AA55" si="177">AA54-AA63-AA62</f>
        <v>0</v>
      </c>
      <c r="AB55" s="247">
        <f t="shared" ref="AB55" si="178">AB54-AB63-AB62</f>
        <v>0</v>
      </c>
      <c r="AC55" s="247">
        <f t="shared" ref="AC55" si="179">AC54-AC63-AC62</f>
        <v>0</v>
      </c>
      <c r="AD55" s="247">
        <f t="shared" ref="AD55" si="180">AD54-AD63-AD62</f>
        <v>0</v>
      </c>
      <c r="AE55" s="247">
        <f t="shared" ref="AE55" si="181">AE54-AE63-AE62</f>
        <v>0</v>
      </c>
      <c r="AF55" s="247">
        <f t="shared" ref="AF55" si="182">AF54-AF63-AF62</f>
        <v>0</v>
      </c>
      <c r="AG55" s="247">
        <f t="shared" ref="AG55" si="183">AG54-AG63-AG62</f>
        <v>0</v>
      </c>
      <c r="AH55" s="247">
        <f t="shared" ref="AH55" si="184">AH54-AH63-AH62</f>
        <v>0</v>
      </c>
      <c r="AI55" s="247">
        <f t="shared" ref="AI55" si="185">AI54-AI63-AI62</f>
        <v>0</v>
      </c>
      <c r="AJ55" s="247">
        <f t="shared" ref="AJ55" si="186">AJ54-AJ63-AJ62</f>
        <v>0</v>
      </c>
      <c r="AK55" s="247">
        <f t="shared" ref="AK55" si="187">AK54-AK63-AK62</f>
        <v>0</v>
      </c>
      <c r="AL55" s="247">
        <f t="shared" ref="AL55:AW55" si="188">AL54-AL63-AL62</f>
        <v>0</v>
      </c>
      <c r="AM55" s="247">
        <f t="shared" si="188"/>
        <v>0</v>
      </c>
      <c r="AN55" s="247">
        <f t="shared" si="188"/>
        <v>0</v>
      </c>
      <c r="AO55" s="247">
        <f t="shared" si="188"/>
        <v>0</v>
      </c>
      <c r="AP55" s="247">
        <f t="shared" si="188"/>
        <v>0</v>
      </c>
      <c r="AQ55" s="247">
        <f t="shared" si="188"/>
        <v>0</v>
      </c>
      <c r="AR55" s="247">
        <f t="shared" si="188"/>
        <v>0</v>
      </c>
      <c r="AS55" s="247">
        <f t="shared" si="188"/>
        <v>0</v>
      </c>
      <c r="AT55" s="247">
        <f t="shared" si="188"/>
        <v>0</v>
      </c>
      <c r="AU55" s="247">
        <f t="shared" si="188"/>
        <v>0</v>
      </c>
      <c r="AV55" s="247">
        <f t="shared" si="188"/>
        <v>0</v>
      </c>
      <c r="AW55" s="247">
        <f t="shared" si="188"/>
        <v>0</v>
      </c>
      <c r="AX55" s="247">
        <f>AX54-AX63</f>
        <v>0</v>
      </c>
      <c r="AY55" s="247">
        <f t="shared" ref="AY55:DJ55" si="189">AY54-AY63</f>
        <v>0</v>
      </c>
      <c r="AZ55" s="247">
        <f t="shared" si="189"/>
        <v>0</v>
      </c>
      <c r="BA55" s="247">
        <f t="shared" si="189"/>
        <v>0</v>
      </c>
      <c r="BB55" s="247">
        <f t="shared" si="189"/>
        <v>0</v>
      </c>
      <c r="BC55" s="247">
        <f t="shared" si="189"/>
        <v>0</v>
      </c>
      <c r="BD55" s="247">
        <f t="shared" si="189"/>
        <v>0</v>
      </c>
      <c r="BE55" s="247">
        <f t="shared" si="189"/>
        <v>0</v>
      </c>
      <c r="BF55" s="247">
        <f t="shared" si="189"/>
        <v>0</v>
      </c>
      <c r="BG55" s="247">
        <f t="shared" si="189"/>
        <v>0</v>
      </c>
      <c r="BH55" s="247">
        <f t="shared" si="189"/>
        <v>0</v>
      </c>
      <c r="BI55" s="247">
        <f t="shared" si="189"/>
        <v>0</v>
      </c>
      <c r="BJ55" s="247">
        <f t="shared" si="189"/>
        <v>0</v>
      </c>
      <c r="BK55" s="247">
        <f t="shared" si="189"/>
        <v>0</v>
      </c>
      <c r="BL55" s="247">
        <f t="shared" si="189"/>
        <v>0</v>
      </c>
      <c r="BM55" s="247">
        <f t="shared" si="189"/>
        <v>0</v>
      </c>
      <c r="BN55" s="247">
        <f t="shared" si="189"/>
        <v>0</v>
      </c>
      <c r="BO55" s="247">
        <f t="shared" si="189"/>
        <v>0</v>
      </c>
      <c r="BP55" s="247">
        <f t="shared" si="189"/>
        <v>0</v>
      </c>
      <c r="BQ55" s="247">
        <f t="shared" si="189"/>
        <v>0</v>
      </c>
      <c r="BR55" s="247">
        <f t="shared" si="189"/>
        <v>0</v>
      </c>
      <c r="BS55" s="247">
        <f t="shared" si="189"/>
        <v>0</v>
      </c>
      <c r="BT55" s="247">
        <f t="shared" si="189"/>
        <v>0</v>
      </c>
      <c r="BU55" s="247">
        <f t="shared" si="189"/>
        <v>0</v>
      </c>
      <c r="BV55" s="247">
        <f t="shared" si="189"/>
        <v>0</v>
      </c>
      <c r="BW55" s="247">
        <f t="shared" si="189"/>
        <v>0</v>
      </c>
      <c r="BX55" s="247">
        <f t="shared" si="189"/>
        <v>0</v>
      </c>
      <c r="BY55" s="247">
        <f t="shared" si="189"/>
        <v>0</v>
      </c>
      <c r="BZ55" s="247">
        <f t="shared" si="189"/>
        <v>0</v>
      </c>
      <c r="CA55" s="247">
        <f t="shared" si="189"/>
        <v>0</v>
      </c>
      <c r="CB55" s="247">
        <f t="shared" si="189"/>
        <v>0</v>
      </c>
      <c r="CC55" s="247">
        <f t="shared" si="189"/>
        <v>0</v>
      </c>
      <c r="CD55" s="247">
        <f t="shared" si="189"/>
        <v>0</v>
      </c>
      <c r="CE55" s="247">
        <f t="shared" si="189"/>
        <v>0</v>
      </c>
      <c r="CF55" s="247">
        <f t="shared" si="189"/>
        <v>0</v>
      </c>
      <c r="CG55" s="247">
        <f t="shared" si="189"/>
        <v>0</v>
      </c>
      <c r="CH55" s="247">
        <f t="shared" si="189"/>
        <v>82</v>
      </c>
      <c r="CI55" s="247">
        <f t="shared" si="189"/>
        <v>74</v>
      </c>
      <c r="CJ55" s="247">
        <f t="shared" si="189"/>
        <v>0</v>
      </c>
      <c r="CK55" s="247">
        <f t="shared" si="189"/>
        <v>44</v>
      </c>
      <c r="CL55" s="247">
        <f t="shared" si="189"/>
        <v>30</v>
      </c>
      <c r="CM55" s="247">
        <f t="shared" si="189"/>
        <v>0</v>
      </c>
      <c r="CN55" s="247">
        <f t="shared" si="189"/>
        <v>0</v>
      </c>
      <c r="CO55" s="247">
        <f t="shared" si="189"/>
        <v>0</v>
      </c>
      <c r="CP55" s="247">
        <f t="shared" si="189"/>
        <v>8</v>
      </c>
      <c r="CQ55" s="247">
        <f t="shared" si="189"/>
        <v>0</v>
      </c>
      <c r="CR55" s="247">
        <f t="shared" si="189"/>
        <v>0</v>
      </c>
      <c r="CS55" s="247">
        <f t="shared" si="189"/>
        <v>0</v>
      </c>
      <c r="CT55" s="247">
        <f t="shared" si="189"/>
        <v>62</v>
      </c>
      <c r="CU55" s="247">
        <f t="shared" si="189"/>
        <v>50</v>
      </c>
      <c r="CV55" s="247">
        <f t="shared" si="189"/>
        <v>0</v>
      </c>
      <c r="CW55" s="247">
        <f t="shared" si="189"/>
        <v>38</v>
      </c>
      <c r="CX55" s="247">
        <f t="shared" si="189"/>
        <v>10</v>
      </c>
      <c r="CY55" s="247">
        <f t="shared" si="189"/>
        <v>0</v>
      </c>
      <c r="CZ55" s="247">
        <f t="shared" si="189"/>
        <v>0</v>
      </c>
      <c r="DA55" s="247">
        <f t="shared" si="189"/>
        <v>2</v>
      </c>
      <c r="DB55" s="247">
        <f t="shared" si="189"/>
        <v>6</v>
      </c>
      <c r="DC55" s="247">
        <f t="shared" si="189"/>
        <v>0</v>
      </c>
      <c r="DD55" s="247">
        <f t="shared" si="189"/>
        <v>0</v>
      </c>
      <c r="DE55" s="247">
        <f t="shared" si="189"/>
        <v>6</v>
      </c>
      <c r="DF55" s="247">
        <f t="shared" si="189"/>
        <v>102</v>
      </c>
      <c r="DG55" s="247">
        <f t="shared" si="189"/>
        <v>72</v>
      </c>
      <c r="DH55" s="247">
        <f t="shared" si="189"/>
        <v>0</v>
      </c>
      <c r="DI55" s="247">
        <f t="shared" si="189"/>
        <v>36</v>
      </c>
      <c r="DJ55" s="247">
        <f t="shared" si="189"/>
        <v>30</v>
      </c>
      <c r="DK55" s="247">
        <f t="shared" ref="DK55:DQ55" si="190">DK54-DK63</f>
        <v>0</v>
      </c>
      <c r="DL55" s="247">
        <f t="shared" si="190"/>
        <v>0</v>
      </c>
      <c r="DM55" s="247">
        <f t="shared" si="190"/>
        <v>6</v>
      </c>
      <c r="DN55" s="247">
        <f t="shared" si="190"/>
        <v>4</v>
      </c>
      <c r="DO55" s="247">
        <f t="shared" si="190"/>
        <v>20</v>
      </c>
      <c r="DP55" s="247">
        <f t="shared" si="190"/>
        <v>0</v>
      </c>
      <c r="DQ55" s="247">
        <f t="shared" si="190"/>
        <v>6</v>
      </c>
      <c r="DR55" s="214">
        <f t="shared" si="77"/>
        <v>246</v>
      </c>
      <c r="DS55" s="214" t="b">
        <f t="shared" si="57"/>
        <v>1</v>
      </c>
      <c r="DT55" s="277"/>
      <c r="DU55" s="277"/>
      <c r="DV55" s="277"/>
      <c r="DW55" s="277"/>
      <c r="DX55" s="278"/>
      <c r="DY55" s="249"/>
      <c r="DZ55" s="217"/>
      <c r="EA55" s="217"/>
      <c r="EB55" s="217"/>
      <c r="EC55" s="217"/>
      <c r="ED55" s="217"/>
      <c r="EE55" s="58"/>
      <c r="EF55" s="58"/>
      <c r="EG55" s="58"/>
      <c r="EH55" s="58"/>
      <c r="EI55" s="58"/>
      <c r="EJ55" s="58"/>
      <c r="EK55" s="58"/>
      <c r="EL55" s="58"/>
      <c r="EM55" s="58"/>
      <c r="EN55" s="58"/>
      <c r="EO55" s="58"/>
      <c r="EP55" s="58"/>
      <c r="EQ55" s="58"/>
      <c r="ER55" s="58"/>
      <c r="ES55" s="58"/>
      <c r="ET55" s="58"/>
      <c r="EU55" s="58"/>
      <c r="EV55" s="58"/>
      <c r="EW55" s="58"/>
      <c r="EX55" s="58"/>
      <c r="EY55" s="58"/>
      <c r="EZ55" s="58"/>
      <c r="FA55" s="58"/>
      <c r="FB55" s="58"/>
      <c r="FC55" s="58"/>
      <c r="FD55" s="58"/>
      <c r="FE55" s="58"/>
      <c r="FF55" s="58"/>
      <c r="FG55" s="58"/>
      <c r="FH55" s="58"/>
      <c r="FI55" s="58"/>
      <c r="FJ55" s="58"/>
      <c r="FK55" s="58"/>
      <c r="FL55" s="58"/>
      <c r="FM55" s="58"/>
      <c r="FN55" s="58"/>
      <c r="FO55" s="58"/>
      <c r="FP55" s="58"/>
    </row>
    <row r="56" spans="1:172" ht="15" customHeight="1" x14ac:dyDescent="0.25">
      <c r="A56" s="357" t="s">
        <v>165</v>
      </c>
      <c r="B56" s="358" t="s">
        <v>339</v>
      </c>
      <c r="C56" s="219" t="str">
        <f t="shared" ref="C56:C64" si="191">_xlfn.CONCAT(D56, ",", E56,",",F56,", ",G56,", ",H56,", ",I56,",",J56,", ",K56)</f>
        <v xml:space="preserve">,,, , , ДФК,Э, </v>
      </c>
      <c r="D56" s="220"/>
      <c r="E56" s="220"/>
      <c r="F56" s="281"/>
      <c r="G56" s="282"/>
      <c r="H56" s="283"/>
      <c r="I56" s="236" t="s">
        <v>284</v>
      </c>
      <c r="J56" s="282" t="s">
        <v>125</v>
      </c>
      <c r="K56" s="284"/>
      <c r="L56" s="213">
        <f t="shared" si="29"/>
        <v>144</v>
      </c>
      <c r="M56" s="222">
        <v>94</v>
      </c>
      <c r="N56" s="222">
        <v>50</v>
      </c>
      <c r="O56" s="57">
        <f t="shared" ref="O56:Y64" si="192">AY56+BK56+BW56+CI56+CU56+DG56</f>
        <v>124</v>
      </c>
      <c r="P56" s="57">
        <f t="shared" si="192"/>
        <v>0</v>
      </c>
      <c r="Q56" s="57">
        <f t="shared" si="192"/>
        <v>82</v>
      </c>
      <c r="R56" s="57">
        <f t="shared" si="192"/>
        <v>40</v>
      </c>
      <c r="S56" s="57">
        <f t="shared" si="192"/>
        <v>0</v>
      </c>
      <c r="T56" s="57">
        <f t="shared" si="192"/>
        <v>0</v>
      </c>
      <c r="U56" s="57">
        <f t="shared" si="192"/>
        <v>2</v>
      </c>
      <c r="V56" s="57">
        <f t="shared" si="192"/>
        <v>14</v>
      </c>
      <c r="W56" s="57">
        <f t="shared" si="192"/>
        <v>0</v>
      </c>
      <c r="X56" s="57">
        <f t="shared" si="192"/>
        <v>0</v>
      </c>
      <c r="Y56" s="57">
        <f t="shared" si="192"/>
        <v>6</v>
      </c>
      <c r="Z56" s="213"/>
      <c r="AA56" s="57">
        <f t="shared" ref="AA56:AA61" si="193">Z56-AK56-AI56-AH56</f>
        <v>0</v>
      </c>
      <c r="AB56" s="223"/>
      <c r="AC56" s="224">
        <f t="shared" ref="AC56:AC61" si="194">AA56-AB56-AD56-AE56-AF56-AG56</f>
        <v>0</v>
      </c>
      <c r="AD56" s="224"/>
      <c r="AE56" s="224"/>
      <c r="AF56" s="224"/>
      <c r="AG56" s="224"/>
      <c r="AH56" s="57"/>
      <c r="AI56" s="57"/>
      <c r="AJ56" s="57"/>
      <c r="AK56" s="57"/>
      <c r="AL56" s="213"/>
      <c r="AM56" s="57">
        <f t="shared" ref="AM56:AM61" si="195">AL56-AW56-AU56-AT56</f>
        <v>0</v>
      </c>
      <c r="AN56" s="223"/>
      <c r="AO56" s="224">
        <f t="shared" ref="AO56:AO61" si="196">AM56-AN56-AP56-AQ56-AR56-AS56</f>
        <v>0</v>
      </c>
      <c r="AP56" s="224"/>
      <c r="AQ56" s="224"/>
      <c r="AR56" s="224"/>
      <c r="AS56" s="224"/>
      <c r="AT56" s="57"/>
      <c r="AU56" s="57"/>
      <c r="AV56" s="57"/>
      <c r="AW56" s="57"/>
      <c r="AX56" s="253">
        <v>0</v>
      </c>
      <c r="AY56" s="57">
        <f t="shared" ref="AY56:AY64" si="197">AX56-BI56-BG56-BF56</f>
        <v>0</v>
      </c>
      <c r="AZ56" s="224"/>
      <c r="BA56" s="224">
        <f t="shared" ref="BA56:BA61" si="198">AY56-AZ56-BB56-BC56-BD56-BE56</f>
        <v>0</v>
      </c>
      <c r="BB56" s="224"/>
      <c r="BC56" s="224"/>
      <c r="BD56" s="224"/>
      <c r="BE56" s="224"/>
      <c r="BF56" s="97"/>
      <c r="BG56" s="97"/>
      <c r="BH56" s="97"/>
      <c r="BI56" s="97"/>
      <c r="BJ56" s="253">
        <v>0</v>
      </c>
      <c r="BK56" s="57">
        <f t="shared" ref="BK56:BK64" si="199">BJ56-BU56-BS56-BR56</f>
        <v>0</v>
      </c>
      <c r="BL56" s="224"/>
      <c r="BM56" s="224">
        <f t="shared" ref="BM56:BM61" si="200">BK56-BL56-BN56-BO56-BP56-BQ56</f>
        <v>0</v>
      </c>
      <c r="BN56" s="224"/>
      <c r="BO56" s="224"/>
      <c r="BP56" s="224"/>
      <c r="BQ56" s="224"/>
      <c r="BR56" s="97"/>
      <c r="BS56" s="97"/>
      <c r="BT56" s="97"/>
      <c r="BU56" s="97"/>
      <c r="BV56" s="253">
        <v>0</v>
      </c>
      <c r="BW56" s="57">
        <f t="shared" ref="BW56:BW64" si="201">BV56-CG56-CE56-CD56</f>
        <v>0</v>
      </c>
      <c r="BX56" s="224"/>
      <c r="BY56" s="224">
        <f t="shared" ref="BY56:BY61" si="202">BW56-BX56-BZ56-CA56-CB56-CC56</f>
        <v>0</v>
      </c>
      <c r="BZ56" s="224"/>
      <c r="CA56" s="224"/>
      <c r="CB56" s="224"/>
      <c r="CC56" s="224"/>
      <c r="CD56" s="97"/>
      <c r="CE56" s="97"/>
      <c r="CF56" s="97"/>
      <c r="CG56" s="97"/>
      <c r="CH56" s="253">
        <v>82</v>
      </c>
      <c r="CI56" s="225">
        <f t="shared" ref="CI56:CI64" si="203">CH56-CS56-CQ56-CP56-CR56</f>
        <v>74</v>
      </c>
      <c r="CJ56" s="224"/>
      <c r="CK56" s="224">
        <f t="shared" ref="CK56:CK61" si="204">CI56-CJ56-CL56-CM56-CN56-CO56</f>
        <v>44</v>
      </c>
      <c r="CL56" s="224">
        <v>30</v>
      </c>
      <c r="CM56" s="224"/>
      <c r="CN56" s="224"/>
      <c r="CO56" s="224"/>
      <c r="CP56" s="97">
        <v>8</v>
      </c>
      <c r="CQ56" s="97"/>
      <c r="CR56" s="97"/>
      <c r="CS56" s="97"/>
      <c r="CT56" s="253">
        <v>62</v>
      </c>
      <c r="CU56" s="225">
        <f t="shared" ref="CU56:CU64" si="205">CT56-DE56-DC56-DB56-DD56</f>
        <v>50</v>
      </c>
      <c r="CV56" s="224"/>
      <c r="CW56" s="224">
        <f t="shared" ref="CW56:CW61" si="206">CU56-CV56-CX56-CY56-CZ56-DA56</f>
        <v>38</v>
      </c>
      <c r="CX56" s="224">
        <v>10</v>
      </c>
      <c r="CY56" s="224"/>
      <c r="CZ56" s="224"/>
      <c r="DA56" s="224">
        <v>2</v>
      </c>
      <c r="DB56" s="97">
        <v>6</v>
      </c>
      <c r="DC56" s="97"/>
      <c r="DD56" s="97"/>
      <c r="DE56" s="97">
        <v>6</v>
      </c>
      <c r="DF56" s="253">
        <v>0</v>
      </c>
      <c r="DG56" s="225">
        <f t="shared" ref="DG56:DG63" si="207">DF56-DQ56-DO56-DN56-DP56</f>
        <v>0</v>
      </c>
      <c r="DH56" s="224"/>
      <c r="DI56" s="224">
        <f t="shared" ref="DI56:DI61" si="208">DG56-DH56-DJ56-DK56-DL56-DM56</f>
        <v>0</v>
      </c>
      <c r="DJ56" s="224"/>
      <c r="DK56" s="224"/>
      <c r="DL56" s="224"/>
      <c r="DM56" s="224"/>
      <c r="DN56" s="255"/>
      <c r="DO56" s="256"/>
      <c r="DP56" s="256"/>
      <c r="DQ56" s="256"/>
      <c r="DR56" s="214">
        <f t="shared" si="77"/>
        <v>144</v>
      </c>
      <c r="DS56" s="214" t="b">
        <f t="shared" si="57"/>
        <v>1</v>
      </c>
      <c r="DT56" s="277"/>
      <c r="DU56" s="277"/>
      <c r="DV56" s="277"/>
      <c r="DW56" s="277"/>
      <c r="DX56" s="278"/>
      <c r="DY56" s="249"/>
      <c r="DZ56" s="217"/>
      <c r="EA56" s="217"/>
      <c r="EB56" s="217"/>
      <c r="EC56" s="217"/>
      <c r="ED56" s="217"/>
      <c r="EE56" s="58"/>
      <c r="EF56" s="58"/>
      <c r="EG56" s="58"/>
      <c r="EH56" s="58"/>
      <c r="EI56" s="58"/>
      <c r="EJ56" s="58"/>
      <c r="EK56" s="58"/>
      <c r="EL56" s="58"/>
      <c r="EM56" s="58"/>
      <c r="EN56" s="58"/>
      <c r="EO56" s="58"/>
      <c r="EP56" s="58"/>
      <c r="EQ56" s="58"/>
      <c r="ER56" s="58"/>
      <c r="ES56" s="58"/>
      <c r="ET56" s="58"/>
      <c r="EU56" s="58"/>
      <c r="EV56" s="58"/>
      <c r="EW56" s="58"/>
      <c r="EX56" s="58"/>
      <c r="EY56" s="58"/>
      <c r="EZ56" s="58"/>
      <c r="FA56" s="58"/>
      <c r="FB56" s="58"/>
      <c r="FC56" s="58"/>
      <c r="FD56" s="58"/>
      <c r="FE56" s="58"/>
      <c r="FF56" s="58"/>
      <c r="FG56" s="58"/>
      <c r="FH56" s="58"/>
      <c r="FI56" s="58"/>
      <c r="FJ56" s="58"/>
      <c r="FK56" s="58"/>
      <c r="FL56" s="58"/>
      <c r="FM56" s="58"/>
      <c r="FN56" s="58"/>
      <c r="FO56" s="58"/>
      <c r="FP56" s="58"/>
    </row>
    <row r="57" spans="1:172" ht="30" customHeight="1" x14ac:dyDescent="0.25">
      <c r="A57" s="357" t="s">
        <v>166</v>
      </c>
      <c r="B57" s="358" t="s">
        <v>341</v>
      </c>
      <c r="C57" s="219"/>
      <c r="D57" s="220"/>
      <c r="E57" s="220"/>
      <c r="F57" s="281"/>
      <c r="G57" s="282"/>
      <c r="H57" s="283"/>
      <c r="I57" s="236"/>
      <c r="J57" s="282"/>
      <c r="K57" s="284"/>
      <c r="L57" s="213"/>
      <c r="M57" s="222"/>
      <c r="N57" s="222"/>
      <c r="O57" s="57">
        <f t="shared" ref="O57:O60" si="209">AY57+BK57+BW57+CI57+CU57+DG57</f>
        <v>0</v>
      </c>
      <c r="P57" s="57">
        <f t="shared" ref="P57:P60" si="210">AZ57+BL57+BX57+CJ57+CV57+DH57</f>
        <v>0</v>
      </c>
      <c r="Q57" s="57">
        <f t="shared" ref="Q57:Q60" si="211">BA57+BM57+BY57+CK57+CW57+DI57</f>
        <v>0</v>
      </c>
      <c r="R57" s="57">
        <f t="shared" ref="R57:R60" si="212">BB57+BN57+BZ57+CL57+CX57+DJ57</f>
        <v>0</v>
      </c>
      <c r="S57" s="57">
        <f t="shared" ref="S57:S60" si="213">BC57+BO57+CA57+CM57+CY57+DK57</f>
        <v>0</v>
      </c>
      <c r="T57" s="57">
        <f t="shared" ref="T57:T60" si="214">BD57+BP57+CB57+CN57+CZ57+DL57</f>
        <v>0</v>
      </c>
      <c r="U57" s="57">
        <f t="shared" ref="U57:U60" si="215">BE57+BQ57+CC57+CO57+DA57+DM57</f>
        <v>0</v>
      </c>
      <c r="V57" s="57">
        <f t="shared" ref="V57:V60" si="216">BF57+BR57+CD57+CP57+DB57+DN57</f>
        <v>0</v>
      </c>
      <c r="W57" s="57">
        <f t="shared" ref="W57:W60" si="217">BG57+BS57+CE57+CQ57+DC57+DO57</f>
        <v>0</v>
      </c>
      <c r="X57" s="57">
        <f t="shared" ref="X57:X60" si="218">BH57+BT57+CF57+CR57+DD57+DP57</f>
        <v>0</v>
      </c>
      <c r="Y57" s="57">
        <f t="shared" ref="Y57:Y60" si="219">BI57+BU57+CG57+CS57+DE57+DQ57</f>
        <v>0</v>
      </c>
      <c r="Z57" s="213"/>
      <c r="AA57" s="57">
        <f t="shared" si="193"/>
        <v>0</v>
      </c>
      <c r="AB57" s="223"/>
      <c r="AC57" s="224">
        <f t="shared" si="194"/>
        <v>0</v>
      </c>
      <c r="AD57" s="224"/>
      <c r="AE57" s="224"/>
      <c r="AF57" s="224"/>
      <c r="AG57" s="224"/>
      <c r="AH57" s="57"/>
      <c r="AI57" s="57"/>
      <c r="AJ57" s="57"/>
      <c r="AK57" s="57"/>
      <c r="AL57" s="213"/>
      <c r="AM57" s="57">
        <f t="shared" si="195"/>
        <v>0</v>
      </c>
      <c r="AN57" s="223"/>
      <c r="AO57" s="224">
        <f t="shared" si="196"/>
        <v>0</v>
      </c>
      <c r="AP57" s="224"/>
      <c r="AQ57" s="224"/>
      <c r="AR57" s="224"/>
      <c r="AS57" s="224"/>
      <c r="AT57" s="57"/>
      <c r="AU57" s="57"/>
      <c r="AV57" s="57"/>
      <c r="AW57" s="57"/>
      <c r="AX57" s="253"/>
      <c r="AY57" s="57"/>
      <c r="AZ57" s="224"/>
      <c r="BA57" s="224"/>
      <c r="BB57" s="224"/>
      <c r="BC57" s="224"/>
      <c r="BD57" s="224"/>
      <c r="BE57" s="224"/>
      <c r="BF57" s="97"/>
      <c r="BG57" s="97"/>
      <c r="BH57" s="97"/>
      <c r="BI57" s="97"/>
      <c r="BJ57" s="253"/>
      <c r="BK57" s="57"/>
      <c r="BL57" s="224"/>
      <c r="BM57" s="224"/>
      <c r="BN57" s="224"/>
      <c r="BO57" s="224"/>
      <c r="BP57" s="224"/>
      <c r="BQ57" s="224"/>
      <c r="BR57" s="97"/>
      <c r="BS57" s="97"/>
      <c r="BT57" s="97"/>
      <c r="BU57" s="97"/>
      <c r="BV57" s="253"/>
      <c r="BW57" s="57"/>
      <c r="BX57" s="224"/>
      <c r="BY57" s="224"/>
      <c r="BZ57" s="224"/>
      <c r="CA57" s="224"/>
      <c r="CB57" s="224"/>
      <c r="CC57" s="224"/>
      <c r="CD57" s="97"/>
      <c r="CE57" s="97"/>
      <c r="CF57" s="97"/>
      <c r="CG57" s="97"/>
      <c r="CH57" s="253"/>
      <c r="CI57" s="225"/>
      <c r="CJ57" s="224"/>
      <c r="CK57" s="224"/>
      <c r="CL57" s="224"/>
      <c r="CM57" s="224"/>
      <c r="CN57" s="224"/>
      <c r="CO57" s="224"/>
      <c r="CP57" s="97"/>
      <c r="CQ57" s="97"/>
      <c r="CR57" s="97"/>
      <c r="CS57" s="97"/>
      <c r="CT57" s="253"/>
      <c r="CU57" s="225"/>
      <c r="CV57" s="224"/>
      <c r="CW57" s="224"/>
      <c r="CX57" s="224"/>
      <c r="CY57" s="224"/>
      <c r="CZ57" s="224"/>
      <c r="DA57" s="224"/>
      <c r="DB57" s="97"/>
      <c r="DC57" s="97"/>
      <c r="DD57" s="97"/>
      <c r="DE57" s="97"/>
      <c r="DF57" s="253"/>
      <c r="DG57" s="225"/>
      <c r="DH57" s="224"/>
      <c r="DI57" s="224"/>
      <c r="DJ57" s="224"/>
      <c r="DK57" s="224"/>
      <c r="DL57" s="224"/>
      <c r="DM57" s="224"/>
      <c r="DN57" s="255"/>
      <c r="DO57" s="256"/>
      <c r="DP57" s="256"/>
      <c r="DQ57" s="256"/>
      <c r="DR57" s="214">
        <f t="shared" si="77"/>
        <v>0</v>
      </c>
      <c r="DS57" s="214" t="b">
        <f t="shared" si="57"/>
        <v>1</v>
      </c>
      <c r="DT57" s="277"/>
      <c r="DU57" s="277"/>
      <c r="DV57" s="277"/>
      <c r="DW57" s="277"/>
      <c r="DX57" s="278"/>
      <c r="DY57" s="249"/>
      <c r="DZ57" s="217"/>
      <c r="EA57" s="217"/>
      <c r="EB57" s="217"/>
      <c r="EC57" s="217"/>
      <c r="ED57" s="217"/>
      <c r="EE57" s="58"/>
      <c r="EF57" s="58"/>
      <c r="EG57" s="58"/>
      <c r="EH57" s="58"/>
      <c r="EI57" s="58"/>
      <c r="EJ57" s="58"/>
      <c r="EK57" s="58"/>
      <c r="EL57" s="58"/>
      <c r="EM57" s="58"/>
      <c r="EN57" s="58"/>
      <c r="EO57" s="58"/>
      <c r="EP57" s="58"/>
      <c r="EQ57" s="58"/>
      <c r="ER57" s="58"/>
      <c r="ES57" s="58"/>
      <c r="ET57" s="58"/>
      <c r="EU57" s="58"/>
      <c r="EV57" s="58"/>
      <c r="EW57" s="58"/>
      <c r="EX57" s="58"/>
      <c r="EY57" s="58"/>
      <c r="EZ57" s="58"/>
      <c r="FA57" s="58"/>
      <c r="FB57" s="58"/>
      <c r="FC57" s="58"/>
      <c r="FD57" s="58"/>
      <c r="FE57" s="58"/>
      <c r="FF57" s="58"/>
      <c r="FG57" s="58"/>
      <c r="FH57" s="58"/>
      <c r="FI57" s="58"/>
      <c r="FJ57" s="58"/>
      <c r="FK57" s="58"/>
      <c r="FL57" s="58"/>
      <c r="FM57" s="58"/>
      <c r="FN57" s="58"/>
      <c r="FO57" s="58"/>
      <c r="FP57" s="58"/>
    </row>
    <row r="58" spans="1:172" ht="30" customHeight="1" x14ac:dyDescent="0.25">
      <c r="A58" s="357" t="s">
        <v>335</v>
      </c>
      <c r="B58" s="358" t="s">
        <v>342</v>
      </c>
      <c r="C58" s="219"/>
      <c r="D58" s="220"/>
      <c r="E58" s="220"/>
      <c r="F58" s="281"/>
      <c r="G58" s="282"/>
      <c r="H58" s="283"/>
      <c r="I58" s="236"/>
      <c r="J58" s="282"/>
      <c r="K58" s="284"/>
      <c r="L58" s="213"/>
      <c r="M58" s="222"/>
      <c r="N58" s="222"/>
      <c r="O58" s="57">
        <f t="shared" si="209"/>
        <v>0</v>
      </c>
      <c r="P58" s="57">
        <f t="shared" si="210"/>
        <v>0</v>
      </c>
      <c r="Q58" s="57">
        <f t="shared" si="211"/>
        <v>0</v>
      </c>
      <c r="R58" s="57">
        <f t="shared" si="212"/>
        <v>0</v>
      </c>
      <c r="S58" s="57">
        <f t="shared" si="213"/>
        <v>0</v>
      </c>
      <c r="T58" s="57">
        <f t="shared" si="214"/>
        <v>0</v>
      </c>
      <c r="U58" s="57">
        <f t="shared" si="215"/>
        <v>0</v>
      </c>
      <c r="V58" s="57">
        <f t="shared" si="216"/>
        <v>0</v>
      </c>
      <c r="W58" s="57">
        <f t="shared" si="217"/>
        <v>0</v>
      </c>
      <c r="X58" s="57">
        <f t="shared" si="218"/>
        <v>0</v>
      </c>
      <c r="Y58" s="57">
        <f t="shared" si="219"/>
        <v>0</v>
      </c>
      <c r="Z58" s="213"/>
      <c r="AA58" s="57">
        <f t="shared" si="193"/>
        <v>0</v>
      </c>
      <c r="AB58" s="223"/>
      <c r="AC58" s="224">
        <f t="shared" si="194"/>
        <v>0</v>
      </c>
      <c r="AD58" s="224"/>
      <c r="AE58" s="224"/>
      <c r="AF58" s="224"/>
      <c r="AG58" s="224"/>
      <c r="AH58" s="57"/>
      <c r="AI58" s="57"/>
      <c r="AJ58" s="57"/>
      <c r="AK58" s="57"/>
      <c r="AL58" s="213"/>
      <c r="AM58" s="57">
        <f t="shared" si="195"/>
        <v>0</v>
      </c>
      <c r="AN58" s="223"/>
      <c r="AO58" s="224">
        <f t="shared" si="196"/>
        <v>0</v>
      </c>
      <c r="AP58" s="224"/>
      <c r="AQ58" s="224"/>
      <c r="AR58" s="224"/>
      <c r="AS58" s="224"/>
      <c r="AT58" s="57"/>
      <c r="AU58" s="57"/>
      <c r="AV58" s="57"/>
      <c r="AW58" s="57"/>
      <c r="AX58" s="253"/>
      <c r="AY58" s="57"/>
      <c r="AZ58" s="224"/>
      <c r="BA58" s="224"/>
      <c r="BB58" s="224"/>
      <c r="BC58" s="224"/>
      <c r="BD58" s="224"/>
      <c r="BE58" s="224"/>
      <c r="BF58" s="97"/>
      <c r="BG58" s="97"/>
      <c r="BH58" s="97"/>
      <c r="BI58" s="97"/>
      <c r="BJ58" s="253"/>
      <c r="BK58" s="57"/>
      <c r="BL58" s="224"/>
      <c r="BM58" s="224"/>
      <c r="BN58" s="224"/>
      <c r="BO58" s="224"/>
      <c r="BP58" s="224"/>
      <c r="BQ58" s="224"/>
      <c r="BR58" s="97"/>
      <c r="BS58" s="97"/>
      <c r="BT58" s="97"/>
      <c r="BU58" s="97"/>
      <c r="BV58" s="253"/>
      <c r="BW58" s="57"/>
      <c r="BX58" s="224"/>
      <c r="BY58" s="224"/>
      <c r="BZ58" s="224"/>
      <c r="CA58" s="224"/>
      <c r="CB58" s="224"/>
      <c r="CC58" s="224"/>
      <c r="CD58" s="97"/>
      <c r="CE58" s="97"/>
      <c r="CF58" s="97"/>
      <c r="CG58" s="97"/>
      <c r="CH58" s="253"/>
      <c r="CI58" s="225"/>
      <c r="CJ58" s="224"/>
      <c r="CK58" s="224"/>
      <c r="CL58" s="224"/>
      <c r="CM58" s="224"/>
      <c r="CN58" s="224"/>
      <c r="CO58" s="224"/>
      <c r="CP58" s="97"/>
      <c r="CQ58" s="97"/>
      <c r="CR58" s="97"/>
      <c r="CS58" s="97"/>
      <c r="CT58" s="253"/>
      <c r="CU58" s="225"/>
      <c r="CV58" s="224"/>
      <c r="CW58" s="224"/>
      <c r="CX58" s="224"/>
      <c r="CY58" s="224"/>
      <c r="CZ58" s="224"/>
      <c r="DA58" s="224"/>
      <c r="DB58" s="97"/>
      <c r="DC58" s="97"/>
      <c r="DD58" s="97"/>
      <c r="DE58" s="97"/>
      <c r="DF58" s="253"/>
      <c r="DG58" s="225"/>
      <c r="DH58" s="224"/>
      <c r="DI58" s="224"/>
      <c r="DJ58" s="224"/>
      <c r="DK58" s="224"/>
      <c r="DL58" s="224"/>
      <c r="DM58" s="224"/>
      <c r="DN58" s="255"/>
      <c r="DO58" s="256"/>
      <c r="DP58" s="256"/>
      <c r="DQ58" s="256"/>
      <c r="DR58" s="214">
        <f t="shared" si="77"/>
        <v>0</v>
      </c>
      <c r="DS58" s="214" t="b">
        <f t="shared" si="57"/>
        <v>1</v>
      </c>
      <c r="DT58" s="277"/>
      <c r="DU58" s="277"/>
      <c r="DV58" s="277"/>
      <c r="DW58" s="277"/>
      <c r="DX58" s="278"/>
      <c r="DY58" s="249"/>
      <c r="DZ58" s="217"/>
      <c r="EA58" s="217"/>
      <c r="EB58" s="217"/>
      <c r="EC58" s="217"/>
      <c r="ED58" s="217"/>
      <c r="EE58" s="58"/>
      <c r="EF58" s="58"/>
      <c r="EG58" s="58"/>
      <c r="EH58" s="58"/>
      <c r="EI58" s="58"/>
      <c r="EJ58" s="58"/>
      <c r="EK58" s="58"/>
      <c r="EL58" s="58"/>
      <c r="EM58" s="58"/>
      <c r="EN58" s="58"/>
      <c r="EO58" s="58"/>
      <c r="EP58" s="58"/>
      <c r="EQ58" s="58"/>
      <c r="ER58" s="58"/>
      <c r="ES58" s="58"/>
      <c r="ET58" s="58"/>
      <c r="EU58" s="58"/>
      <c r="EV58" s="58"/>
      <c r="EW58" s="58"/>
      <c r="EX58" s="58"/>
      <c r="EY58" s="58"/>
      <c r="EZ58" s="58"/>
      <c r="FA58" s="58"/>
      <c r="FB58" s="58"/>
      <c r="FC58" s="58"/>
      <c r="FD58" s="58"/>
      <c r="FE58" s="58"/>
      <c r="FF58" s="58"/>
      <c r="FG58" s="58"/>
      <c r="FH58" s="58"/>
      <c r="FI58" s="58"/>
      <c r="FJ58" s="58"/>
      <c r="FK58" s="58"/>
      <c r="FL58" s="58"/>
      <c r="FM58" s="58"/>
      <c r="FN58" s="58"/>
      <c r="FO58" s="58"/>
      <c r="FP58" s="58"/>
    </row>
    <row r="59" spans="1:172" ht="15" customHeight="1" x14ac:dyDescent="0.25">
      <c r="A59" s="357" t="s">
        <v>336</v>
      </c>
      <c r="B59" s="358" t="s">
        <v>343</v>
      </c>
      <c r="C59" s="219"/>
      <c r="D59" s="220"/>
      <c r="E59" s="220"/>
      <c r="F59" s="281"/>
      <c r="G59" s="282"/>
      <c r="H59" s="283"/>
      <c r="I59" s="236"/>
      <c r="J59" s="282"/>
      <c r="K59" s="284"/>
      <c r="L59" s="213"/>
      <c r="M59" s="222"/>
      <c r="N59" s="222"/>
      <c r="O59" s="57">
        <f t="shared" si="209"/>
        <v>0</v>
      </c>
      <c r="P59" s="57">
        <f t="shared" si="210"/>
        <v>0</v>
      </c>
      <c r="Q59" s="57">
        <f t="shared" si="211"/>
        <v>0</v>
      </c>
      <c r="R59" s="57">
        <f t="shared" si="212"/>
        <v>0</v>
      </c>
      <c r="S59" s="57">
        <f t="shared" si="213"/>
        <v>0</v>
      </c>
      <c r="T59" s="57">
        <f t="shared" si="214"/>
        <v>0</v>
      </c>
      <c r="U59" s="57">
        <f t="shared" si="215"/>
        <v>0</v>
      </c>
      <c r="V59" s="57">
        <f t="shared" si="216"/>
        <v>0</v>
      </c>
      <c r="W59" s="57">
        <f t="shared" si="217"/>
        <v>0</v>
      </c>
      <c r="X59" s="57">
        <f t="shared" si="218"/>
        <v>0</v>
      </c>
      <c r="Y59" s="57">
        <f t="shared" si="219"/>
        <v>0</v>
      </c>
      <c r="Z59" s="213"/>
      <c r="AA59" s="57">
        <f t="shared" si="193"/>
        <v>0</v>
      </c>
      <c r="AB59" s="223"/>
      <c r="AC59" s="224">
        <f t="shared" si="194"/>
        <v>0</v>
      </c>
      <c r="AD59" s="224"/>
      <c r="AE59" s="224"/>
      <c r="AF59" s="224"/>
      <c r="AG59" s="224"/>
      <c r="AH59" s="57"/>
      <c r="AI59" s="57"/>
      <c r="AJ59" s="57"/>
      <c r="AK59" s="57"/>
      <c r="AL59" s="213"/>
      <c r="AM59" s="57">
        <f t="shared" si="195"/>
        <v>0</v>
      </c>
      <c r="AN59" s="223"/>
      <c r="AO59" s="224">
        <f t="shared" si="196"/>
        <v>0</v>
      </c>
      <c r="AP59" s="224"/>
      <c r="AQ59" s="224"/>
      <c r="AR59" s="224"/>
      <c r="AS59" s="224"/>
      <c r="AT59" s="57"/>
      <c r="AU59" s="57"/>
      <c r="AV59" s="57"/>
      <c r="AW59" s="57"/>
      <c r="AX59" s="253"/>
      <c r="AY59" s="57"/>
      <c r="AZ59" s="224"/>
      <c r="BA59" s="224"/>
      <c r="BB59" s="224"/>
      <c r="BC59" s="224"/>
      <c r="BD59" s="224"/>
      <c r="BE59" s="224"/>
      <c r="BF59" s="97"/>
      <c r="BG59" s="97"/>
      <c r="BH59" s="97"/>
      <c r="BI59" s="97"/>
      <c r="BJ59" s="253"/>
      <c r="BK59" s="57"/>
      <c r="BL59" s="224"/>
      <c r="BM59" s="224"/>
      <c r="BN59" s="224"/>
      <c r="BO59" s="224"/>
      <c r="BP59" s="224"/>
      <c r="BQ59" s="224"/>
      <c r="BR59" s="97"/>
      <c r="BS59" s="97"/>
      <c r="BT59" s="97"/>
      <c r="BU59" s="97"/>
      <c r="BV59" s="253"/>
      <c r="BW59" s="57"/>
      <c r="BX59" s="224"/>
      <c r="BY59" s="224"/>
      <c r="BZ59" s="224"/>
      <c r="CA59" s="224"/>
      <c r="CB59" s="224"/>
      <c r="CC59" s="224"/>
      <c r="CD59" s="97"/>
      <c r="CE59" s="97"/>
      <c r="CF59" s="97"/>
      <c r="CG59" s="97"/>
      <c r="CH59" s="253"/>
      <c r="CI59" s="225"/>
      <c r="CJ59" s="224"/>
      <c r="CK59" s="224"/>
      <c r="CL59" s="224"/>
      <c r="CM59" s="224"/>
      <c r="CN59" s="224"/>
      <c r="CO59" s="224"/>
      <c r="CP59" s="97"/>
      <c r="CQ59" s="97"/>
      <c r="CR59" s="97"/>
      <c r="CS59" s="97"/>
      <c r="CT59" s="253"/>
      <c r="CU59" s="225"/>
      <c r="CV59" s="224"/>
      <c r="CW59" s="224"/>
      <c r="CX59" s="224"/>
      <c r="CY59" s="224"/>
      <c r="CZ59" s="224"/>
      <c r="DA59" s="224"/>
      <c r="DB59" s="97"/>
      <c r="DC59" s="97"/>
      <c r="DD59" s="97"/>
      <c r="DE59" s="97"/>
      <c r="DF59" s="253"/>
      <c r="DG59" s="225"/>
      <c r="DH59" s="224"/>
      <c r="DI59" s="224"/>
      <c r="DJ59" s="224"/>
      <c r="DK59" s="224"/>
      <c r="DL59" s="224"/>
      <c r="DM59" s="224"/>
      <c r="DN59" s="255"/>
      <c r="DO59" s="256"/>
      <c r="DP59" s="256"/>
      <c r="DQ59" s="256"/>
      <c r="DR59" s="214">
        <f t="shared" si="77"/>
        <v>0</v>
      </c>
      <c r="DS59" s="214" t="b">
        <f t="shared" si="57"/>
        <v>1</v>
      </c>
      <c r="DT59" s="277"/>
      <c r="DU59" s="277"/>
      <c r="DV59" s="277"/>
      <c r="DW59" s="277"/>
      <c r="DX59" s="278"/>
      <c r="DY59" s="249"/>
      <c r="DZ59" s="217"/>
      <c r="EA59" s="217"/>
      <c r="EB59" s="217"/>
      <c r="EC59" s="217"/>
      <c r="ED59" s="217"/>
      <c r="EE59" s="58"/>
      <c r="EF59" s="58"/>
      <c r="EG59" s="58"/>
      <c r="EH59" s="58"/>
      <c r="EI59" s="58"/>
      <c r="EJ59" s="58"/>
      <c r="EK59" s="58"/>
      <c r="EL59" s="58"/>
      <c r="EM59" s="58"/>
      <c r="EN59" s="58"/>
      <c r="EO59" s="58"/>
      <c r="EP59" s="58"/>
      <c r="EQ59" s="58"/>
      <c r="ER59" s="58"/>
      <c r="ES59" s="58"/>
      <c r="ET59" s="58"/>
      <c r="EU59" s="58"/>
      <c r="EV59" s="58"/>
      <c r="EW59" s="58"/>
      <c r="EX59" s="58"/>
      <c r="EY59" s="58"/>
      <c r="EZ59" s="58"/>
      <c r="FA59" s="58"/>
      <c r="FB59" s="58"/>
      <c r="FC59" s="58"/>
      <c r="FD59" s="58"/>
      <c r="FE59" s="58"/>
      <c r="FF59" s="58"/>
      <c r="FG59" s="58"/>
      <c r="FH59" s="58"/>
      <c r="FI59" s="58"/>
      <c r="FJ59" s="58"/>
      <c r="FK59" s="58"/>
      <c r="FL59" s="58"/>
      <c r="FM59" s="58"/>
      <c r="FN59" s="58"/>
      <c r="FO59" s="58"/>
      <c r="FP59" s="58"/>
    </row>
    <row r="60" spans="1:172" ht="15" customHeight="1" x14ac:dyDescent="0.25">
      <c r="A60" s="357" t="s">
        <v>337</v>
      </c>
      <c r="B60" s="358" t="s">
        <v>344</v>
      </c>
      <c r="C60" s="219"/>
      <c r="D60" s="220"/>
      <c r="E60" s="220"/>
      <c r="F60" s="281"/>
      <c r="G60" s="282"/>
      <c r="H60" s="283"/>
      <c r="I60" s="236"/>
      <c r="J60" s="282"/>
      <c r="K60" s="284"/>
      <c r="L60" s="213"/>
      <c r="M60" s="222"/>
      <c r="N60" s="222"/>
      <c r="O60" s="57">
        <f t="shared" si="209"/>
        <v>0</v>
      </c>
      <c r="P60" s="57">
        <f t="shared" si="210"/>
        <v>0</v>
      </c>
      <c r="Q60" s="57">
        <f t="shared" si="211"/>
        <v>0</v>
      </c>
      <c r="R60" s="57">
        <f t="shared" si="212"/>
        <v>0</v>
      </c>
      <c r="S60" s="57">
        <f t="shared" si="213"/>
        <v>0</v>
      </c>
      <c r="T60" s="57">
        <f t="shared" si="214"/>
        <v>0</v>
      </c>
      <c r="U60" s="57">
        <f t="shared" si="215"/>
        <v>0</v>
      </c>
      <c r="V60" s="57">
        <f t="shared" si="216"/>
        <v>0</v>
      </c>
      <c r="W60" s="57">
        <f t="shared" si="217"/>
        <v>0</v>
      </c>
      <c r="X60" s="57">
        <f t="shared" si="218"/>
        <v>0</v>
      </c>
      <c r="Y60" s="57">
        <f t="shared" si="219"/>
        <v>0</v>
      </c>
      <c r="Z60" s="213"/>
      <c r="AA60" s="57">
        <f t="shared" si="193"/>
        <v>0</v>
      </c>
      <c r="AB60" s="223"/>
      <c r="AC60" s="224">
        <f t="shared" si="194"/>
        <v>0</v>
      </c>
      <c r="AD60" s="224"/>
      <c r="AE60" s="224"/>
      <c r="AF60" s="224"/>
      <c r="AG60" s="224"/>
      <c r="AH60" s="57"/>
      <c r="AI60" s="57"/>
      <c r="AJ60" s="57"/>
      <c r="AK60" s="57"/>
      <c r="AL60" s="213"/>
      <c r="AM60" s="57">
        <f t="shared" si="195"/>
        <v>0</v>
      </c>
      <c r="AN60" s="223"/>
      <c r="AO60" s="224">
        <f t="shared" si="196"/>
        <v>0</v>
      </c>
      <c r="AP60" s="224"/>
      <c r="AQ60" s="224"/>
      <c r="AR60" s="224"/>
      <c r="AS60" s="224"/>
      <c r="AT60" s="57"/>
      <c r="AU60" s="57"/>
      <c r="AV60" s="57"/>
      <c r="AW60" s="57"/>
      <c r="AX60" s="253"/>
      <c r="AY60" s="57"/>
      <c r="AZ60" s="224"/>
      <c r="BA60" s="224"/>
      <c r="BB60" s="224"/>
      <c r="BC60" s="224"/>
      <c r="BD60" s="224"/>
      <c r="BE60" s="224"/>
      <c r="BF60" s="97"/>
      <c r="BG60" s="97"/>
      <c r="BH60" s="97"/>
      <c r="BI60" s="97"/>
      <c r="BJ60" s="253"/>
      <c r="BK60" s="57"/>
      <c r="BL60" s="224"/>
      <c r="BM60" s="224"/>
      <c r="BN60" s="224"/>
      <c r="BO60" s="224"/>
      <c r="BP60" s="224"/>
      <c r="BQ60" s="224"/>
      <c r="BR60" s="97"/>
      <c r="BS60" s="97"/>
      <c r="BT60" s="97"/>
      <c r="BU60" s="97"/>
      <c r="BV60" s="253"/>
      <c r="BW60" s="57"/>
      <c r="BX60" s="224"/>
      <c r="BY60" s="224"/>
      <c r="BZ60" s="224"/>
      <c r="CA60" s="224"/>
      <c r="CB60" s="224"/>
      <c r="CC60" s="224"/>
      <c r="CD60" s="97"/>
      <c r="CE60" s="97"/>
      <c r="CF60" s="97"/>
      <c r="CG60" s="97"/>
      <c r="CH60" s="253"/>
      <c r="CI60" s="225"/>
      <c r="CJ60" s="224"/>
      <c r="CK60" s="224"/>
      <c r="CL60" s="224"/>
      <c r="CM60" s="224"/>
      <c r="CN60" s="224"/>
      <c r="CO60" s="224"/>
      <c r="CP60" s="97"/>
      <c r="CQ60" s="97"/>
      <c r="CR60" s="97"/>
      <c r="CS60" s="97"/>
      <c r="CT60" s="253"/>
      <c r="CU60" s="225"/>
      <c r="CV60" s="224"/>
      <c r="CW60" s="224"/>
      <c r="CX60" s="224"/>
      <c r="CY60" s="224"/>
      <c r="CZ60" s="224"/>
      <c r="DA60" s="224"/>
      <c r="DB60" s="97"/>
      <c r="DC60" s="97"/>
      <c r="DD60" s="97"/>
      <c r="DE60" s="97"/>
      <c r="DF60" s="253"/>
      <c r="DG60" s="225"/>
      <c r="DH60" s="224"/>
      <c r="DI60" s="224"/>
      <c r="DJ60" s="224"/>
      <c r="DK60" s="224"/>
      <c r="DL60" s="224"/>
      <c r="DM60" s="224"/>
      <c r="DN60" s="255"/>
      <c r="DO60" s="256"/>
      <c r="DP60" s="256"/>
      <c r="DQ60" s="256"/>
      <c r="DR60" s="214">
        <f t="shared" si="77"/>
        <v>0</v>
      </c>
      <c r="DS60" s="214" t="b">
        <f t="shared" si="57"/>
        <v>1</v>
      </c>
      <c r="DT60" s="277"/>
      <c r="DU60" s="277"/>
      <c r="DV60" s="277"/>
      <c r="DW60" s="277"/>
      <c r="DX60" s="278"/>
      <c r="DY60" s="249"/>
      <c r="DZ60" s="217"/>
      <c r="EA60" s="217"/>
      <c r="EB60" s="217"/>
      <c r="EC60" s="217"/>
      <c r="ED60" s="217"/>
      <c r="EE60" s="58"/>
      <c r="EF60" s="58"/>
      <c r="EG60" s="58"/>
      <c r="EH60" s="58"/>
      <c r="EI60" s="58"/>
      <c r="EJ60" s="58"/>
      <c r="EK60" s="58"/>
      <c r="EL60" s="58"/>
      <c r="EM60" s="58"/>
      <c r="EN60" s="58"/>
      <c r="EO60" s="58"/>
      <c r="EP60" s="58"/>
      <c r="EQ60" s="58"/>
      <c r="ER60" s="58"/>
      <c r="ES60" s="58"/>
      <c r="ET60" s="58"/>
      <c r="EU60" s="58"/>
      <c r="EV60" s="58"/>
      <c r="EW60" s="58"/>
      <c r="EX60" s="58"/>
      <c r="EY60" s="58"/>
      <c r="EZ60" s="58"/>
      <c r="FA60" s="58"/>
      <c r="FB60" s="58"/>
      <c r="FC60" s="58"/>
      <c r="FD60" s="58"/>
      <c r="FE60" s="58"/>
      <c r="FF60" s="58"/>
      <c r="FG60" s="58"/>
      <c r="FH60" s="58"/>
      <c r="FI60" s="58"/>
      <c r="FJ60" s="58"/>
      <c r="FK60" s="58"/>
      <c r="FL60" s="58"/>
      <c r="FM60" s="58"/>
      <c r="FN60" s="58"/>
      <c r="FO60" s="58"/>
      <c r="FP60" s="58"/>
    </row>
    <row r="61" spans="1:172" ht="30" customHeight="1" x14ac:dyDescent="0.25">
      <c r="A61" s="357" t="s">
        <v>338</v>
      </c>
      <c r="B61" s="358" t="s">
        <v>345</v>
      </c>
      <c r="C61" s="219" t="str">
        <f t="shared" si="191"/>
        <v>,,, , , ,, ДЗ</v>
      </c>
      <c r="D61" s="220"/>
      <c r="E61" s="220"/>
      <c r="F61" s="281"/>
      <c r="G61" s="282"/>
      <c r="H61" s="282"/>
      <c r="I61" s="219"/>
      <c r="J61" s="282"/>
      <c r="K61" s="284" t="s">
        <v>124</v>
      </c>
      <c r="L61" s="213">
        <f t="shared" si="29"/>
        <v>90</v>
      </c>
      <c r="M61" s="222">
        <v>60</v>
      </c>
      <c r="N61" s="222">
        <v>30</v>
      </c>
      <c r="O61" s="57">
        <f t="shared" si="192"/>
        <v>66</v>
      </c>
      <c r="P61" s="57">
        <f t="shared" si="192"/>
        <v>0</v>
      </c>
      <c r="Q61" s="57">
        <f t="shared" si="192"/>
        <v>36</v>
      </c>
      <c r="R61" s="57">
        <f t="shared" si="192"/>
        <v>30</v>
      </c>
      <c r="S61" s="57">
        <f t="shared" si="192"/>
        <v>0</v>
      </c>
      <c r="T61" s="57">
        <f t="shared" si="192"/>
        <v>0</v>
      </c>
      <c r="U61" s="57">
        <f t="shared" si="192"/>
        <v>0</v>
      </c>
      <c r="V61" s="57">
        <f t="shared" si="192"/>
        <v>4</v>
      </c>
      <c r="W61" s="57">
        <f t="shared" si="192"/>
        <v>20</v>
      </c>
      <c r="X61" s="57">
        <f t="shared" si="192"/>
        <v>0</v>
      </c>
      <c r="Y61" s="57">
        <f t="shared" si="192"/>
        <v>0</v>
      </c>
      <c r="Z61" s="213"/>
      <c r="AA61" s="57">
        <f t="shared" si="193"/>
        <v>0</v>
      </c>
      <c r="AB61" s="223"/>
      <c r="AC61" s="224">
        <f t="shared" si="194"/>
        <v>0</v>
      </c>
      <c r="AD61" s="224"/>
      <c r="AE61" s="224"/>
      <c r="AF61" s="224"/>
      <c r="AG61" s="224"/>
      <c r="AH61" s="57"/>
      <c r="AI61" s="57"/>
      <c r="AJ61" s="57"/>
      <c r="AK61" s="57"/>
      <c r="AL61" s="213"/>
      <c r="AM61" s="57">
        <f t="shared" si="195"/>
        <v>0</v>
      </c>
      <c r="AN61" s="223"/>
      <c r="AO61" s="224">
        <f t="shared" si="196"/>
        <v>0</v>
      </c>
      <c r="AP61" s="224"/>
      <c r="AQ61" s="224"/>
      <c r="AR61" s="224"/>
      <c r="AS61" s="224"/>
      <c r="AT61" s="57"/>
      <c r="AU61" s="57"/>
      <c r="AV61" s="57"/>
      <c r="AW61" s="57"/>
      <c r="AX61" s="253">
        <v>0</v>
      </c>
      <c r="AY61" s="57">
        <f t="shared" si="197"/>
        <v>0</v>
      </c>
      <c r="AZ61" s="224"/>
      <c r="BA61" s="224">
        <f t="shared" si="198"/>
        <v>0</v>
      </c>
      <c r="BB61" s="224"/>
      <c r="BC61" s="224"/>
      <c r="BD61" s="224"/>
      <c r="BE61" s="224"/>
      <c r="BF61" s="97"/>
      <c r="BG61" s="97"/>
      <c r="BH61" s="97"/>
      <c r="BI61" s="97"/>
      <c r="BJ61" s="253">
        <v>0</v>
      </c>
      <c r="BK61" s="57">
        <f t="shared" si="199"/>
        <v>0</v>
      </c>
      <c r="BL61" s="224"/>
      <c r="BM61" s="224">
        <f t="shared" si="200"/>
        <v>0</v>
      </c>
      <c r="BN61" s="224"/>
      <c r="BO61" s="224"/>
      <c r="BP61" s="224"/>
      <c r="BQ61" s="224"/>
      <c r="BR61" s="97"/>
      <c r="BS61" s="97"/>
      <c r="BT61" s="97"/>
      <c r="BU61" s="97"/>
      <c r="BV61" s="253">
        <v>0</v>
      </c>
      <c r="BW61" s="57">
        <f t="shared" si="201"/>
        <v>0</v>
      </c>
      <c r="BX61" s="224"/>
      <c r="BY61" s="224">
        <f t="shared" si="202"/>
        <v>0</v>
      </c>
      <c r="BZ61" s="224"/>
      <c r="CA61" s="224"/>
      <c r="CB61" s="224"/>
      <c r="CC61" s="224"/>
      <c r="CD61" s="97"/>
      <c r="CE61" s="97"/>
      <c r="CF61" s="97"/>
      <c r="CG61" s="97"/>
      <c r="CH61" s="253"/>
      <c r="CI61" s="225">
        <f t="shared" si="203"/>
        <v>0</v>
      </c>
      <c r="CJ61" s="224"/>
      <c r="CK61" s="224">
        <f t="shared" si="204"/>
        <v>0</v>
      </c>
      <c r="CL61" s="224"/>
      <c r="CM61" s="224"/>
      <c r="CN61" s="224"/>
      <c r="CO61" s="224"/>
      <c r="CP61" s="97"/>
      <c r="CQ61" s="97"/>
      <c r="CR61" s="97"/>
      <c r="CS61" s="97"/>
      <c r="CT61" s="253"/>
      <c r="CU61" s="225">
        <f t="shared" si="205"/>
        <v>0</v>
      </c>
      <c r="CV61" s="224"/>
      <c r="CW61" s="224">
        <f t="shared" si="206"/>
        <v>0</v>
      </c>
      <c r="CX61" s="224"/>
      <c r="CY61" s="224"/>
      <c r="CZ61" s="224"/>
      <c r="DA61" s="224"/>
      <c r="DB61" s="97"/>
      <c r="DC61" s="97"/>
      <c r="DD61" s="97"/>
      <c r="DE61" s="97"/>
      <c r="DF61" s="253">
        <v>90</v>
      </c>
      <c r="DG61" s="225">
        <f t="shared" si="207"/>
        <v>66</v>
      </c>
      <c r="DH61" s="224"/>
      <c r="DI61" s="224">
        <f t="shared" si="208"/>
        <v>36</v>
      </c>
      <c r="DJ61" s="224">
        <v>30</v>
      </c>
      <c r="DK61" s="224"/>
      <c r="DL61" s="224"/>
      <c r="DM61" s="224"/>
      <c r="DN61" s="255">
        <v>4</v>
      </c>
      <c r="DO61" s="256">
        <v>20</v>
      </c>
      <c r="DP61" s="256"/>
      <c r="DQ61" s="256"/>
      <c r="DR61" s="214">
        <f t="shared" si="77"/>
        <v>90</v>
      </c>
      <c r="DS61" s="214" t="b">
        <f t="shared" si="57"/>
        <v>1</v>
      </c>
      <c r="DT61" s="277"/>
      <c r="DU61" s="277"/>
      <c r="DV61" s="277"/>
      <c r="DW61" s="277"/>
      <c r="DX61" s="278"/>
      <c r="DY61" s="249"/>
      <c r="DZ61" s="217"/>
      <c r="EA61" s="217"/>
      <c r="EB61" s="217"/>
      <c r="EC61" s="217"/>
      <c r="ED61" s="217"/>
      <c r="EE61" s="58"/>
      <c r="EF61" s="58"/>
      <c r="EG61" s="58"/>
      <c r="EH61" s="58"/>
      <c r="EI61" s="58"/>
      <c r="EJ61" s="58"/>
      <c r="EK61" s="58"/>
      <c r="EL61" s="58"/>
      <c r="EM61" s="58"/>
      <c r="EN61" s="58"/>
      <c r="EO61" s="58"/>
      <c r="EP61" s="58"/>
      <c r="EQ61" s="58"/>
      <c r="ER61" s="58"/>
      <c r="ES61" s="58"/>
      <c r="ET61" s="58"/>
      <c r="EU61" s="58"/>
      <c r="EV61" s="58"/>
      <c r="EW61" s="58"/>
      <c r="EX61" s="58"/>
      <c r="EY61" s="58"/>
      <c r="EZ61" s="58"/>
      <c r="FA61" s="58"/>
      <c r="FB61" s="58"/>
      <c r="FC61" s="58"/>
      <c r="FD61" s="58"/>
      <c r="FE61" s="58"/>
      <c r="FF61" s="58"/>
      <c r="FG61" s="58"/>
      <c r="FH61" s="58"/>
      <c r="FI61" s="58"/>
      <c r="FJ61" s="58"/>
      <c r="FK61" s="58"/>
      <c r="FL61" s="58"/>
      <c r="FM61" s="58"/>
      <c r="FN61" s="58"/>
      <c r="FO61" s="58"/>
      <c r="FP61" s="58"/>
    </row>
    <row r="62" spans="1:172" ht="45" x14ac:dyDescent="0.25">
      <c r="A62" s="359" t="s">
        <v>340</v>
      </c>
      <c r="B62" s="360" t="s">
        <v>346</v>
      </c>
      <c r="C62" s="219"/>
      <c r="D62" s="291"/>
      <c r="E62" s="291"/>
      <c r="F62" s="262"/>
      <c r="G62" s="263"/>
      <c r="H62" s="263"/>
      <c r="I62" s="287"/>
      <c r="J62" s="263"/>
      <c r="K62" s="265"/>
      <c r="L62" s="213">
        <v>0</v>
      </c>
      <c r="M62" s="261">
        <v>0</v>
      </c>
      <c r="N62" s="261">
        <v>0</v>
      </c>
      <c r="O62" s="266">
        <f t="shared" ref="O62" si="220">AY62+BK62+BW62+CI62+CU62+DG62</f>
        <v>0</v>
      </c>
      <c r="P62" s="266">
        <f t="shared" ref="P62" si="221">AZ62+BL62+BX62+CJ62+CV62+DH62</f>
        <v>0</v>
      </c>
      <c r="Q62" s="266">
        <f t="shared" ref="Q62" si="222">BA62+BM62+BY62+CK62+CW62+DI62</f>
        <v>0</v>
      </c>
      <c r="R62" s="266">
        <f t="shared" ref="R62" si="223">BB62+BN62+BZ62+CL62+CX62+DJ62</f>
        <v>0</v>
      </c>
      <c r="S62" s="266">
        <f t="shared" ref="S62" si="224">BC62+BO62+CA62+CM62+CY62+DK62</f>
        <v>0</v>
      </c>
      <c r="T62" s="266">
        <f t="shared" ref="T62" si="225">BD62+BP62+CB62+CN62+CZ62+DL62</f>
        <v>0</v>
      </c>
      <c r="U62" s="266">
        <f t="shared" ref="U62" si="226">BE62+BQ62+CC62+CO62+DA62+DM62</f>
        <v>0</v>
      </c>
      <c r="V62" s="266">
        <f t="shared" ref="V62" si="227">BF62+BR62+CD62+CP62+DB62+DN62</f>
        <v>0</v>
      </c>
      <c r="W62" s="266">
        <f t="shared" ref="W62" si="228">BG62+BS62+CE62+CQ62+DC62+DO62</f>
        <v>0</v>
      </c>
      <c r="X62" s="266">
        <f t="shared" ref="X62" si="229">BH62+BT62+CF62+CR62+DD62+DP62</f>
        <v>0</v>
      </c>
      <c r="Y62" s="266">
        <f t="shared" ref="Y62" si="230">BI62+BU62+CG62+CS62+DE62+DQ62</f>
        <v>0</v>
      </c>
      <c r="Z62" s="213"/>
      <c r="AA62" s="266"/>
      <c r="AB62" s="362"/>
      <c r="AC62" s="362"/>
      <c r="AD62" s="362"/>
      <c r="AE62" s="362"/>
      <c r="AF62" s="362"/>
      <c r="AG62" s="362"/>
      <c r="AH62" s="266"/>
      <c r="AI62" s="266"/>
      <c r="AJ62" s="266"/>
      <c r="AK62" s="266"/>
      <c r="AL62" s="213"/>
      <c r="AM62" s="266"/>
      <c r="AN62" s="362"/>
      <c r="AO62" s="362"/>
      <c r="AP62" s="362"/>
      <c r="AQ62" s="362"/>
      <c r="AR62" s="362"/>
      <c r="AS62" s="362"/>
      <c r="AT62" s="266"/>
      <c r="AU62" s="266"/>
      <c r="AV62" s="266"/>
      <c r="AW62" s="266"/>
      <c r="AX62" s="253"/>
      <c r="AY62" s="266"/>
      <c r="AZ62" s="266"/>
      <c r="BA62" s="266"/>
      <c r="BB62" s="266"/>
      <c r="BC62" s="266"/>
      <c r="BD62" s="266"/>
      <c r="BE62" s="266"/>
      <c r="BF62" s="261"/>
      <c r="BG62" s="261"/>
      <c r="BH62" s="261"/>
      <c r="BI62" s="261"/>
      <c r="BJ62" s="253"/>
      <c r="BK62" s="266"/>
      <c r="BL62" s="266"/>
      <c r="BM62" s="266"/>
      <c r="BN62" s="266"/>
      <c r="BO62" s="266"/>
      <c r="BP62" s="266"/>
      <c r="BQ62" s="266"/>
      <c r="BR62" s="261"/>
      <c r="BS62" s="261"/>
      <c r="BT62" s="261"/>
      <c r="BU62" s="261"/>
      <c r="BV62" s="253"/>
      <c r="BW62" s="266"/>
      <c r="BX62" s="266"/>
      <c r="BY62" s="266"/>
      <c r="BZ62" s="266"/>
      <c r="CA62" s="266"/>
      <c r="CB62" s="266"/>
      <c r="CC62" s="266"/>
      <c r="CD62" s="261"/>
      <c r="CE62" s="261"/>
      <c r="CF62" s="261"/>
      <c r="CG62" s="261"/>
      <c r="CH62" s="253"/>
      <c r="CI62" s="266"/>
      <c r="CJ62" s="266"/>
      <c r="CK62" s="266"/>
      <c r="CL62" s="266"/>
      <c r="CM62" s="266"/>
      <c r="CN62" s="266"/>
      <c r="CO62" s="266"/>
      <c r="CP62" s="261"/>
      <c r="CQ62" s="261"/>
      <c r="CR62" s="261"/>
      <c r="CS62" s="261"/>
      <c r="CT62" s="253"/>
      <c r="CU62" s="266"/>
      <c r="CV62" s="266"/>
      <c r="CW62" s="266"/>
      <c r="CX62" s="266"/>
      <c r="CY62" s="266"/>
      <c r="CZ62" s="266"/>
      <c r="DA62" s="266"/>
      <c r="DB62" s="261"/>
      <c r="DC62" s="261"/>
      <c r="DD62" s="261"/>
      <c r="DE62" s="261"/>
      <c r="DF62" s="253"/>
      <c r="DG62" s="266"/>
      <c r="DH62" s="266"/>
      <c r="DI62" s="266"/>
      <c r="DJ62" s="266"/>
      <c r="DK62" s="266"/>
      <c r="DL62" s="266"/>
      <c r="DM62" s="266"/>
      <c r="DN62" s="267"/>
      <c r="DO62" s="268"/>
      <c r="DP62" s="268"/>
      <c r="DQ62" s="268"/>
      <c r="DR62" s="214">
        <f t="shared" si="77"/>
        <v>0</v>
      </c>
      <c r="DS62" s="214" t="b">
        <f t="shared" si="57"/>
        <v>1</v>
      </c>
      <c r="DT62" s="277"/>
      <c r="DU62" s="277"/>
      <c r="DV62" s="277"/>
      <c r="DW62" s="277"/>
      <c r="DX62" s="278"/>
      <c r="DY62" s="249"/>
      <c r="DZ62" s="217"/>
      <c r="EA62" s="217"/>
      <c r="EB62" s="217"/>
      <c r="EC62" s="217"/>
      <c r="ED62" s="217"/>
      <c r="EE62" s="58"/>
      <c r="EF62" s="58"/>
      <c r="EG62" s="58"/>
      <c r="EH62" s="58"/>
      <c r="EI62" s="58"/>
      <c r="EJ62" s="58"/>
      <c r="EK62" s="58"/>
      <c r="EL62" s="58"/>
      <c r="EM62" s="58"/>
      <c r="EN62" s="58"/>
      <c r="EO62" s="58"/>
      <c r="EP62" s="58"/>
      <c r="EQ62" s="58"/>
      <c r="ER62" s="58"/>
      <c r="ES62" s="58"/>
      <c r="ET62" s="58"/>
      <c r="EU62" s="58"/>
      <c r="EV62" s="58"/>
      <c r="EW62" s="58"/>
      <c r="EX62" s="58"/>
      <c r="EY62" s="58"/>
      <c r="EZ62" s="58"/>
      <c r="FA62" s="58"/>
      <c r="FB62" s="58"/>
      <c r="FC62" s="58"/>
      <c r="FD62" s="58"/>
      <c r="FE62" s="58"/>
      <c r="FF62" s="58"/>
      <c r="FG62" s="58"/>
      <c r="FH62" s="58"/>
      <c r="FI62" s="58"/>
      <c r="FJ62" s="58"/>
      <c r="FK62" s="58"/>
      <c r="FL62" s="58"/>
      <c r="FM62" s="58"/>
      <c r="FN62" s="58"/>
      <c r="FO62" s="58"/>
      <c r="FP62" s="58"/>
    </row>
    <row r="63" spans="1:172" s="24" customFormat="1" ht="45" x14ac:dyDescent="0.25">
      <c r="A63" s="359" t="s">
        <v>310</v>
      </c>
      <c r="B63" s="361" t="s">
        <v>347</v>
      </c>
      <c r="C63" s="219" t="str">
        <f t="shared" si="191"/>
        <v xml:space="preserve">,,, , , ,, </v>
      </c>
      <c r="D63" s="291"/>
      <c r="E63" s="291"/>
      <c r="F63" s="262"/>
      <c r="G63" s="263"/>
      <c r="H63" s="263"/>
      <c r="I63" s="263"/>
      <c r="J63" s="263"/>
      <c r="K63" s="263"/>
      <c r="L63" s="213">
        <f t="shared" si="29"/>
        <v>0</v>
      </c>
      <c r="M63" s="261"/>
      <c r="N63" s="261">
        <v>0</v>
      </c>
      <c r="O63" s="266">
        <f t="shared" si="192"/>
        <v>0</v>
      </c>
      <c r="P63" s="266">
        <f t="shared" si="192"/>
        <v>0</v>
      </c>
      <c r="Q63" s="266">
        <f t="shared" si="192"/>
        <v>0</v>
      </c>
      <c r="R63" s="266">
        <f t="shared" si="192"/>
        <v>0</v>
      </c>
      <c r="S63" s="266">
        <f t="shared" si="192"/>
        <v>0</v>
      </c>
      <c r="T63" s="266">
        <f t="shared" si="192"/>
        <v>0</v>
      </c>
      <c r="U63" s="266">
        <f t="shared" si="192"/>
        <v>0</v>
      </c>
      <c r="V63" s="266">
        <f t="shared" si="192"/>
        <v>0</v>
      </c>
      <c r="W63" s="266">
        <f t="shared" si="192"/>
        <v>0</v>
      </c>
      <c r="X63" s="266">
        <f t="shared" si="192"/>
        <v>0</v>
      </c>
      <c r="Y63" s="266">
        <f t="shared" si="192"/>
        <v>0</v>
      </c>
      <c r="Z63" s="213"/>
      <c r="AA63" s="266"/>
      <c r="AB63" s="266"/>
      <c r="AC63" s="266"/>
      <c r="AD63" s="266"/>
      <c r="AE63" s="266"/>
      <c r="AF63" s="266"/>
      <c r="AG63" s="266"/>
      <c r="AH63" s="266"/>
      <c r="AI63" s="266"/>
      <c r="AJ63" s="266"/>
      <c r="AK63" s="266"/>
      <c r="AL63" s="213"/>
      <c r="AM63" s="266"/>
      <c r="AN63" s="266"/>
      <c r="AO63" s="266"/>
      <c r="AP63" s="266"/>
      <c r="AQ63" s="266"/>
      <c r="AR63" s="266"/>
      <c r="AS63" s="266"/>
      <c r="AT63" s="266"/>
      <c r="AU63" s="266"/>
      <c r="AV63" s="266"/>
      <c r="AW63" s="266"/>
      <c r="AX63" s="253">
        <v>0</v>
      </c>
      <c r="AY63" s="266">
        <f t="shared" si="197"/>
        <v>0</v>
      </c>
      <c r="AZ63" s="266"/>
      <c r="BA63" s="266"/>
      <c r="BB63" s="266"/>
      <c r="BC63" s="266"/>
      <c r="BD63" s="266"/>
      <c r="BE63" s="266"/>
      <c r="BF63" s="261"/>
      <c r="BG63" s="261"/>
      <c r="BH63" s="261"/>
      <c r="BI63" s="261"/>
      <c r="BJ63" s="253">
        <v>0</v>
      </c>
      <c r="BK63" s="266">
        <f t="shared" si="199"/>
        <v>0</v>
      </c>
      <c r="BL63" s="266"/>
      <c r="BM63" s="266"/>
      <c r="BN63" s="266"/>
      <c r="BO63" s="266"/>
      <c r="BP63" s="266"/>
      <c r="BQ63" s="266"/>
      <c r="BR63" s="261"/>
      <c r="BS63" s="261"/>
      <c r="BT63" s="261"/>
      <c r="BU63" s="261"/>
      <c r="BV63" s="253">
        <v>0</v>
      </c>
      <c r="BW63" s="266">
        <f t="shared" si="201"/>
        <v>0</v>
      </c>
      <c r="BX63" s="266"/>
      <c r="BY63" s="266"/>
      <c r="BZ63" s="266"/>
      <c r="CA63" s="266"/>
      <c r="CB63" s="266"/>
      <c r="CC63" s="266"/>
      <c r="CD63" s="261"/>
      <c r="CE63" s="261"/>
      <c r="CF63" s="261"/>
      <c r="CG63" s="261"/>
      <c r="CH63" s="253">
        <v>0</v>
      </c>
      <c r="CI63" s="266">
        <f t="shared" si="203"/>
        <v>0</v>
      </c>
      <c r="CJ63" s="266"/>
      <c r="CK63" s="266"/>
      <c r="CL63" s="266"/>
      <c r="CM63" s="266"/>
      <c r="CN63" s="266"/>
      <c r="CO63" s="266"/>
      <c r="CP63" s="261"/>
      <c r="CQ63" s="261"/>
      <c r="CR63" s="261"/>
      <c r="CS63" s="261"/>
      <c r="CT63" s="253"/>
      <c r="CU63" s="266">
        <f t="shared" si="205"/>
        <v>0</v>
      </c>
      <c r="CV63" s="266"/>
      <c r="CW63" s="266"/>
      <c r="CX63" s="266"/>
      <c r="CY63" s="266"/>
      <c r="CZ63" s="266"/>
      <c r="DA63" s="266"/>
      <c r="DB63" s="261"/>
      <c r="DC63" s="261"/>
      <c r="DD63" s="261"/>
      <c r="DE63" s="261"/>
      <c r="DF63" s="253"/>
      <c r="DG63" s="266">
        <f t="shared" si="207"/>
        <v>0</v>
      </c>
      <c r="DH63" s="266"/>
      <c r="DI63" s="266"/>
      <c r="DJ63" s="266"/>
      <c r="DK63" s="266"/>
      <c r="DL63" s="266"/>
      <c r="DM63" s="266"/>
      <c r="DN63" s="267"/>
      <c r="DO63" s="268"/>
      <c r="DP63" s="268"/>
      <c r="DQ63" s="268"/>
      <c r="DR63" s="214">
        <f t="shared" si="77"/>
        <v>0</v>
      </c>
      <c r="DS63" s="214" t="b">
        <f t="shared" si="57"/>
        <v>1</v>
      </c>
      <c r="DT63" s="277"/>
      <c r="DU63" s="277"/>
      <c r="DV63" s="277"/>
      <c r="DW63" s="277"/>
      <c r="DX63" s="278"/>
      <c r="DY63" s="249"/>
      <c r="DZ63" s="217"/>
      <c r="EA63" s="217"/>
      <c r="EB63" s="217"/>
      <c r="EC63" s="217"/>
      <c r="ED63" s="217"/>
      <c r="EE63" s="58"/>
      <c r="EF63" s="58"/>
      <c r="EG63" s="58"/>
      <c r="EH63" s="58"/>
      <c r="EI63" s="58"/>
      <c r="EJ63" s="58"/>
      <c r="EK63" s="58"/>
      <c r="EL63" s="58"/>
      <c r="EM63" s="58"/>
      <c r="EN63" s="58"/>
      <c r="EO63" s="58"/>
      <c r="EP63" s="58"/>
      <c r="EQ63" s="58"/>
      <c r="ER63" s="58"/>
      <c r="ES63" s="58"/>
      <c r="ET63" s="58"/>
      <c r="EU63" s="58"/>
      <c r="EV63" s="58"/>
      <c r="EW63" s="58"/>
      <c r="EX63" s="58"/>
      <c r="EY63" s="58"/>
      <c r="EZ63" s="58"/>
      <c r="FA63" s="58"/>
      <c r="FB63" s="58"/>
      <c r="FC63" s="58"/>
      <c r="FD63" s="58"/>
      <c r="FE63" s="58"/>
      <c r="FF63" s="58"/>
      <c r="FG63" s="58"/>
      <c r="FH63" s="58"/>
      <c r="FI63" s="58"/>
      <c r="FJ63" s="58"/>
      <c r="FK63" s="58"/>
      <c r="FL63" s="58"/>
      <c r="FM63" s="58"/>
      <c r="FN63" s="58"/>
      <c r="FO63" s="58"/>
      <c r="FP63" s="58"/>
    </row>
    <row r="64" spans="1:172" x14ac:dyDescent="0.25">
      <c r="A64" s="363" t="s">
        <v>139</v>
      </c>
      <c r="B64" s="358" t="s">
        <v>212</v>
      </c>
      <c r="C64" s="219" t="str">
        <f t="shared" si="191"/>
        <v>,,, , , ,, Э</v>
      </c>
      <c r="D64" s="220"/>
      <c r="E64" s="220"/>
      <c r="F64" s="281"/>
      <c r="G64" s="282"/>
      <c r="H64" s="282"/>
      <c r="I64" s="282"/>
      <c r="J64" s="282"/>
      <c r="K64" s="284" t="s">
        <v>125</v>
      </c>
      <c r="L64" s="213">
        <f t="shared" si="29"/>
        <v>12</v>
      </c>
      <c r="M64" s="97">
        <v>0</v>
      </c>
      <c r="N64" s="97">
        <v>12</v>
      </c>
      <c r="O64" s="57">
        <f>AY64+BK64+BW64+CI64+CU64+DG64</f>
        <v>6</v>
      </c>
      <c r="P64" s="57">
        <f t="shared" si="192"/>
        <v>0</v>
      </c>
      <c r="Q64" s="57">
        <f t="shared" si="192"/>
        <v>0</v>
      </c>
      <c r="R64" s="57">
        <f t="shared" si="192"/>
        <v>0</v>
      </c>
      <c r="S64" s="57">
        <f t="shared" si="192"/>
        <v>0</v>
      </c>
      <c r="T64" s="57">
        <f t="shared" si="192"/>
        <v>0</v>
      </c>
      <c r="U64" s="57">
        <f t="shared" si="192"/>
        <v>6</v>
      </c>
      <c r="V64" s="57">
        <f t="shared" si="192"/>
        <v>0</v>
      </c>
      <c r="W64" s="57">
        <f t="shared" si="192"/>
        <v>0</v>
      </c>
      <c r="X64" s="57">
        <f t="shared" si="192"/>
        <v>0</v>
      </c>
      <c r="Y64" s="57">
        <f t="shared" si="192"/>
        <v>6</v>
      </c>
      <c r="Z64" s="213"/>
      <c r="AA64" s="57">
        <f>Z64-AK64-AI64-AH64</f>
        <v>0</v>
      </c>
      <c r="AB64" s="223"/>
      <c r="AC64" s="224">
        <f>AA64-AB64-AD64-AE64-AF64-AG64</f>
        <v>0</v>
      </c>
      <c r="AD64" s="224"/>
      <c r="AE64" s="224"/>
      <c r="AF64" s="224"/>
      <c r="AG64" s="224"/>
      <c r="AH64" s="57"/>
      <c r="AI64" s="57"/>
      <c r="AJ64" s="57"/>
      <c r="AK64" s="57"/>
      <c r="AL64" s="213"/>
      <c r="AM64" s="57">
        <f>AL64-AW64-AU64-AT64</f>
        <v>0</v>
      </c>
      <c r="AN64" s="223"/>
      <c r="AO64" s="224">
        <f>AM64-AN64-AP64-AQ64-AR64-AS64</f>
        <v>0</v>
      </c>
      <c r="AP64" s="224"/>
      <c r="AQ64" s="224"/>
      <c r="AR64" s="224"/>
      <c r="AS64" s="224"/>
      <c r="AT64" s="57"/>
      <c r="AU64" s="57"/>
      <c r="AV64" s="57"/>
      <c r="AW64" s="57"/>
      <c r="AX64" s="253">
        <v>0</v>
      </c>
      <c r="AY64" s="57">
        <f t="shared" si="197"/>
        <v>0</v>
      </c>
      <c r="AZ64" s="224"/>
      <c r="BA64" s="224"/>
      <c r="BB64" s="224"/>
      <c r="BC64" s="224"/>
      <c r="BD64" s="224"/>
      <c r="BE64" s="224"/>
      <c r="BF64" s="97"/>
      <c r="BG64" s="97"/>
      <c r="BH64" s="97"/>
      <c r="BI64" s="97"/>
      <c r="BJ64" s="253">
        <v>0</v>
      </c>
      <c r="BK64" s="57">
        <f t="shared" si="199"/>
        <v>0</v>
      </c>
      <c r="BL64" s="224"/>
      <c r="BM64" s="224"/>
      <c r="BN64" s="224"/>
      <c r="BO64" s="224"/>
      <c r="BP64" s="224"/>
      <c r="BQ64" s="224"/>
      <c r="BR64" s="97"/>
      <c r="BS64" s="97"/>
      <c r="BT64" s="97"/>
      <c r="BU64" s="97"/>
      <c r="BV64" s="253">
        <v>0</v>
      </c>
      <c r="BW64" s="57">
        <f t="shared" si="201"/>
        <v>0</v>
      </c>
      <c r="BX64" s="224"/>
      <c r="BY64" s="224"/>
      <c r="BZ64" s="224"/>
      <c r="CA64" s="224"/>
      <c r="CB64" s="224"/>
      <c r="CC64" s="224"/>
      <c r="CD64" s="97"/>
      <c r="CE64" s="97"/>
      <c r="CF64" s="97"/>
      <c r="CG64" s="97"/>
      <c r="CH64" s="253">
        <v>0</v>
      </c>
      <c r="CI64" s="225">
        <f t="shared" si="203"/>
        <v>0</v>
      </c>
      <c r="CJ64" s="224"/>
      <c r="CK64" s="224"/>
      <c r="CL64" s="224"/>
      <c r="CM64" s="224"/>
      <c r="CN64" s="224"/>
      <c r="CO64" s="224"/>
      <c r="CP64" s="97"/>
      <c r="CQ64" s="97"/>
      <c r="CR64" s="97"/>
      <c r="CS64" s="97"/>
      <c r="CT64" s="253"/>
      <c r="CU64" s="225">
        <f t="shared" si="205"/>
        <v>0</v>
      </c>
      <c r="CV64" s="224"/>
      <c r="CW64" s="224"/>
      <c r="CX64" s="224"/>
      <c r="CY64" s="224"/>
      <c r="CZ64" s="224"/>
      <c r="DA64" s="224"/>
      <c r="DB64" s="97"/>
      <c r="DC64" s="97"/>
      <c r="DD64" s="97"/>
      <c r="DE64" s="97"/>
      <c r="DF64" s="253">
        <v>12</v>
      </c>
      <c r="DG64" s="225">
        <f>DF64-DQ64-DO64-DN64-DP64</f>
        <v>6</v>
      </c>
      <c r="DH64" s="224"/>
      <c r="DI64" s="224"/>
      <c r="DJ64" s="224"/>
      <c r="DK64" s="224"/>
      <c r="DL64" s="224"/>
      <c r="DM64" s="224">
        <v>6</v>
      </c>
      <c r="DN64" s="255"/>
      <c r="DO64" s="256"/>
      <c r="DP64" s="256"/>
      <c r="DQ64" s="256">
        <v>6</v>
      </c>
      <c r="DR64" s="214">
        <f t="shared" si="77"/>
        <v>12</v>
      </c>
      <c r="DS64" s="214" t="b">
        <f t="shared" si="57"/>
        <v>1</v>
      </c>
      <c r="DT64" s="277"/>
      <c r="DU64" s="277"/>
      <c r="DV64" s="277"/>
      <c r="DW64" s="277"/>
      <c r="DX64" s="278"/>
      <c r="DY64" s="249"/>
      <c r="DZ64" s="217"/>
      <c r="EA64" s="217"/>
      <c r="EB64" s="217"/>
      <c r="EC64" s="217"/>
      <c r="ED64" s="217"/>
      <c r="EE64" s="58"/>
      <c r="EF64" s="58"/>
      <c r="EG64" s="58"/>
      <c r="EH64" s="58"/>
      <c r="EI64" s="58"/>
      <c r="EJ64" s="58"/>
      <c r="EK64" s="58"/>
      <c r="EL64" s="58"/>
      <c r="EM64" s="58"/>
      <c r="EN64" s="58"/>
      <c r="EO64" s="58"/>
      <c r="EP64" s="58"/>
      <c r="EQ64" s="58"/>
      <c r="ER64" s="58"/>
      <c r="ES64" s="58"/>
      <c r="ET64" s="58"/>
      <c r="EU64" s="58"/>
      <c r="EV64" s="58"/>
      <c r="EW64" s="58"/>
      <c r="EX64" s="58"/>
      <c r="EY64" s="58"/>
      <c r="EZ64" s="58"/>
      <c r="FA64" s="58"/>
      <c r="FB64" s="58"/>
      <c r="FC64" s="58"/>
      <c r="FD64" s="58"/>
      <c r="FE64" s="58"/>
      <c r="FF64" s="58"/>
      <c r="FG64" s="58"/>
      <c r="FH64" s="58"/>
      <c r="FI64" s="58"/>
      <c r="FJ64" s="58"/>
      <c r="FK64" s="58"/>
      <c r="FL64" s="58"/>
      <c r="FM64" s="58"/>
      <c r="FN64" s="58"/>
      <c r="FO64" s="58"/>
      <c r="FP64" s="58"/>
    </row>
    <row r="65" spans="1:172" s="25" customFormat="1" ht="57" customHeight="1" x14ac:dyDescent="0.25">
      <c r="A65" s="399" t="s">
        <v>135</v>
      </c>
      <c r="B65" s="400" t="s">
        <v>294</v>
      </c>
      <c r="C65" s="274"/>
      <c r="D65" s="274"/>
      <c r="E65" s="274"/>
      <c r="F65" s="274"/>
      <c r="G65" s="274"/>
      <c r="H65" s="274"/>
      <c r="I65" s="274"/>
      <c r="J65" s="274"/>
      <c r="K65" s="274"/>
      <c r="L65" s="247">
        <f>SUM(L67:L71)</f>
        <v>612</v>
      </c>
      <c r="M65" s="247">
        <f t="shared" ref="M65:Y65" si="231">SUM(M67:M71)</f>
        <v>434</v>
      </c>
      <c r="N65" s="247">
        <f t="shared" si="231"/>
        <v>178</v>
      </c>
      <c r="O65" s="247">
        <f t="shared" si="231"/>
        <v>252</v>
      </c>
      <c r="P65" s="247">
        <f t="shared" si="231"/>
        <v>0</v>
      </c>
      <c r="Q65" s="247">
        <f t="shared" si="231"/>
        <v>162</v>
      </c>
      <c r="R65" s="247">
        <f t="shared" si="231"/>
        <v>82</v>
      </c>
      <c r="S65" s="247">
        <f t="shared" si="231"/>
        <v>0</v>
      </c>
      <c r="T65" s="247">
        <f t="shared" si="231"/>
        <v>0</v>
      </c>
      <c r="U65" s="247">
        <f t="shared" si="231"/>
        <v>8</v>
      </c>
      <c r="V65" s="247">
        <f t="shared" si="231"/>
        <v>24</v>
      </c>
      <c r="W65" s="247">
        <f t="shared" si="231"/>
        <v>0</v>
      </c>
      <c r="X65" s="247">
        <f t="shared" si="231"/>
        <v>324</v>
      </c>
      <c r="Y65" s="247">
        <f t="shared" si="231"/>
        <v>12</v>
      </c>
      <c r="Z65" s="247"/>
      <c r="AA65" s="247"/>
      <c r="AB65" s="247"/>
      <c r="AC65" s="247"/>
      <c r="AD65" s="247"/>
      <c r="AE65" s="247"/>
      <c r="AF65" s="247"/>
      <c r="AG65" s="247"/>
      <c r="AH65" s="247"/>
      <c r="AI65" s="247"/>
      <c r="AJ65" s="247"/>
      <c r="AK65" s="247"/>
      <c r="AL65" s="247"/>
      <c r="AM65" s="247"/>
      <c r="AN65" s="247"/>
      <c r="AO65" s="247"/>
      <c r="AP65" s="247"/>
      <c r="AQ65" s="247"/>
      <c r="AR65" s="247"/>
      <c r="AS65" s="247"/>
      <c r="AT65" s="247"/>
      <c r="AU65" s="247"/>
      <c r="AV65" s="247"/>
      <c r="AW65" s="247"/>
      <c r="AX65" s="247">
        <f t="shared" ref="AX65:CV65" si="232">SUM(AX67:AX71)</f>
        <v>0</v>
      </c>
      <c r="AY65" s="247">
        <f t="shared" si="232"/>
        <v>0</v>
      </c>
      <c r="AZ65" s="247">
        <f t="shared" si="232"/>
        <v>0</v>
      </c>
      <c r="BA65" s="247">
        <f t="shared" si="232"/>
        <v>0</v>
      </c>
      <c r="BB65" s="247">
        <f t="shared" si="232"/>
        <v>0</v>
      </c>
      <c r="BC65" s="247">
        <f t="shared" si="232"/>
        <v>0</v>
      </c>
      <c r="BD65" s="247">
        <f t="shared" si="232"/>
        <v>0</v>
      </c>
      <c r="BE65" s="247">
        <f t="shared" si="232"/>
        <v>0</v>
      </c>
      <c r="BF65" s="247">
        <f t="shared" si="232"/>
        <v>0</v>
      </c>
      <c r="BG65" s="247">
        <f t="shared" si="232"/>
        <v>0</v>
      </c>
      <c r="BH65" s="247">
        <f t="shared" si="232"/>
        <v>0</v>
      </c>
      <c r="BI65" s="247">
        <f t="shared" si="232"/>
        <v>0</v>
      </c>
      <c r="BJ65" s="247">
        <f t="shared" si="232"/>
        <v>0</v>
      </c>
      <c r="BK65" s="247">
        <f t="shared" si="232"/>
        <v>0</v>
      </c>
      <c r="BL65" s="247">
        <f t="shared" si="232"/>
        <v>0</v>
      </c>
      <c r="BM65" s="247">
        <f t="shared" si="232"/>
        <v>0</v>
      </c>
      <c r="BN65" s="247">
        <f t="shared" si="232"/>
        <v>0</v>
      </c>
      <c r="BO65" s="247">
        <f t="shared" si="232"/>
        <v>0</v>
      </c>
      <c r="BP65" s="247">
        <f t="shared" si="232"/>
        <v>0</v>
      </c>
      <c r="BQ65" s="247">
        <f t="shared" si="232"/>
        <v>0</v>
      </c>
      <c r="BR65" s="247">
        <f t="shared" si="232"/>
        <v>0</v>
      </c>
      <c r="BS65" s="247">
        <f t="shared" si="232"/>
        <v>0</v>
      </c>
      <c r="BT65" s="247">
        <f t="shared" si="232"/>
        <v>0</v>
      </c>
      <c r="BU65" s="247">
        <f t="shared" si="232"/>
        <v>0</v>
      </c>
      <c r="BV65" s="247">
        <f t="shared" si="232"/>
        <v>0</v>
      </c>
      <c r="BW65" s="247">
        <f t="shared" si="232"/>
        <v>0</v>
      </c>
      <c r="BX65" s="247">
        <f t="shared" si="232"/>
        <v>0</v>
      </c>
      <c r="BY65" s="247">
        <f t="shared" si="232"/>
        <v>0</v>
      </c>
      <c r="BZ65" s="247">
        <f t="shared" si="232"/>
        <v>0</v>
      </c>
      <c r="CA65" s="247">
        <f t="shared" si="232"/>
        <v>0</v>
      </c>
      <c r="CB65" s="247">
        <f t="shared" si="232"/>
        <v>0</v>
      </c>
      <c r="CC65" s="247">
        <f t="shared" si="232"/>
        <v>0</v>
      </c>
      <c r="CD65" s="247">
        <f t="shared" si="232"/>
        <v>0</v>
      </c>
      <c r="CE65" s="247">
        <f t="shared" si="232"/>
        <v>0</v>
      </c>
      <c r="CF65" s="247">
        <f t="shared" si="232"/>
        <v>0</v>
      </c>
      <c r="CG65" s="247">
        <f t="shared" si="232"/>
        <v>0</v>
      </c>
      <c r="CH65" s="247">
        <f t="shared" si="232"/>
        <v>146</v>
      </c>
      <c r="CI65" s="247">
        <f t="shared" si="232"/>
        <v>70</v>
      </c>
      <c r="CJ65" s="247">
        <f t="shared" si="232"/>
        <v>0</v>
      </c>
      <c r="CK65" s="247">
        <f t="shared" si="232"/>
        <v>50</v>
      </c>
      <c r="CL65" s="247">
        <f t="shared" si="232"/>
        <v>20</v>
      </c>
      <c r="CM65" s="247">
        <f t="shared" si="232"/>
        <v>0</v>
      </c>
      <c r="CN65" s="247">
        <f t="shared" si="232"/>
        <v>0</v>
      </c>
      <c r="CO65" s="247">
        <f t="shared" si="232"/>
        <v>0</v>
      </c>
      <c r="CP65" s="247">
        <f t="shared" si="232"/>
        <v>4</v>
      </c>
      <c r="CQ65" s="247">
        <f t="shared" si="232"/>
        <v>0</v>
      </c>
      <c r="CR65" s="247">
        <f t="shared" si="232"/>
        <v>72</v>
      </c>
      <c r="CS65" s="247">
        <f t="shared" si="232"/>
        <v>0</v>
      </c>
      <c r="CT65" s="247">
        <f t="shared" si="232"/>
        <v>128</v>
      </c>
      <c r="CU65" s="247">
        <f t="shared" si="232"/>
        <v>112</v>
      </c>
      <c r="CV65" s="247">
        <f t="shared" si="232"/>
        <v>0</v>
      </c>
      <c r="CW65" s="247">
        <f t="shared" ref="CW65:DQ65" si="233">SUM(CW67:CW71)</f>
        <v>72</v>
      </c>
      <c r="CX65" s="247">
        <f t="shared" si="233"/>
        <v>40</v>
      </c>
      <c r="CY65" s="247">
        <f t="shared" si="233"/>
        <v>0</v>
      </c>
      <c r="CZ65" s="247">
        <f t="shared" si="233"/>
        <v>0</v>
      </c>
      <c r="DA65" s="247">
        <f t="shared" si="233"/>
        <v>0</v>
      </c>
      <c r="DB65" s="247">
        <f t="shared" si="233"/>
        <v>16</v>
      </c>
      <c r="DC65" s="247">
        <f t="shared" si="233"/>
        <v>0</v>
      </c>
      <c r="DD65" s="247">
        <f t="shared" si="233"/>
        <v>0</v>
      </c>
      <c r="DE65" s="247">
        <f t="shared" si="233"/>
        <v>0</v>
      </c>
      <c r="DF65" s="247">
        <f t="shared" si="233"/>
        <v>338</v>
      </c>
      <c r="DG65" s="247">
        <f t="shared" si="233"/>
        <v>70</v>
      </c>
      <c r="DH65" s="247">
        <f t="shared" si="233"/>
        <v>0</v>
      </c>
      <c r="DI65" s="247">
        <f t="shared" si="233"/>
        <v>40</v>
      </c>
      <c r="DJ65" s="247">
        <f t="shared" si="233"/>
        <v>22</v>
      </c>
      <c r="DK65" s="247">
        <f t="shared" si="233"/>
        <v>0</v>
      </c>
      <c r="DL65" s="247">
        <f t="shared" si="233"/>
        <v>0</v>
      </c>
      <c r="DM65" s="247">
        <f t="shared" si="233"/>
        <v>8</v>
      </c>
      <c r="DN65" s="247">
        <f t="shared" si="233"/>
        <v>4</v>
      </c>
      <c r="DO65" s="247">
        <f t="shared" si="233"/>
        <v>0</v>
      </c>
      <c r="DP65" s="247">
        <f t="shared" si="233"/>
        <v>252</v>
      </c>
      <c r="DQ65" s="247">
        <f t="shared" si="233"/>
        <v>12</v>
      </c>
      <c r="DR65" s="214">
        <f t="shared" si="77"/>
        <v>612</v>
      </c>
      <c r="DS65" s="214" t="b">
        <f t="shared" si="57"/>
        <v>1</v>
      </c>
      <c r="DT65" s="277"/>
      <c r="DU65" s="277"/>
      <c r="DV65" s="277"/>
      <c r="DW65" s="277"/>
      <c r="DX65" s="278"/>
      <c r="DY65" s="249"/>
      <c r="DZ65" s="217"/>
      <c r="EA65" s="217"/>
      <c r="EB65" s="217"/>
      <c r="EC65" s="217"/>
      <c r="ED65" s="217"/>
      <c r="EE65" s="61"/>
      <c r="EF65" s="61"/>
      <c r="EG65" s="61"/>
      <c r="EH65" s="61"/>
      <c r="EI65" s="61"/>
      <c r="EJ65" s="61"/>
      <c r="EK65" s="61"/>
      <c r="EL65" s="61"/>
      <c r="EM65" s="61"/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1"/>
      <c r="EZ65" s="61"/>
      <c r="FA65" s="61"/>
      <c r="FB65" s="61"/>
      <c r="FC65" s="61"/>
      <c r="FD65" s="61"/>
      <c r="FE65" s="61"/>
      <c r="FF65" s="61"/>
      <c r="FG65" s="61"/>
      <c r="FH65" s="61"/>
      <c r="FI65" s="61"/>
      <c r="FJ65" s="61"/>
      <c r="FK65" s="61"/>
      <c r="FL65" s="61"/>
      <c r="FM65" s="61"/>
      <c r="FN65" s="61"/>
      <c r="FO65" s="61"/>
      <c r="FP65" s="61"/>
    </row>
    <row r="66" spans="1:172" s="25" customFormat="1" ht="27.75" customHeight="1" x14ac:dyDescent="0.25">
      <c r="A66" s="399"/>
      <c r="B66" s="400"/>
      <c r="C66" s="274"/>
      <c r="D66" s="274"/>
      <c r="E66" s="274"/>
      <c r="F66" s="274"/>
      <c r="G66" s="274"/>
      <c r="H66" s="274"/>
      <c r="I66" s="274"/>
      <c r="J66" s="274"/>
      <c r="K66" s="274"/>
      <c r="L66" s="247">
        <f>L65-L69-L70</f>
        <v>288</v>
      </c>
      <c r="M66" s="247">
        <f t="shared" ref="M66:Y66" si="234">M65-M69-M70</f>
        <v>146</v>
      </c>
      <c r="N66" s="247">
        <f t="shared" si="234"/>
        <v>142</v>
      </c>
      <c r="O66" s="247">
        <f t="shared" si="234"/>
        <v>252</v>
      </c>
      <c r="P66" s="247">
        <f t="shared" si="234"/>
        <v>0</v>
      </c>
      <c r="Q66" s="247">
        <f t="shared" si="234"/>
        <v>162</v>
      </c>
      <c r="R66" s="247">
        <f t="shared" si="234"/>
        <v>82</v>
      </c>
      <c r="S66" s="247">
        <f t="shared" si="234"/>
        <v>0</v>
      </c>
      <c r="T66" s="247">
        <f t="shared" si="234"/>
        <v>0</v>
      </c>
      <c r="U66" s="247">
        <f t="shared" si="234"/>
        <v>8</v>
      </c>
      <c r="V66" s="247">
        <f t="shared" si="234"/>
        <v>24</v>
      </c>
      <c r="W66" s="247">
        <f t="shared" si="234"/>
        <v>0</v>
      </c>
      <c r="X66" s="247">
        <f t="shared" si="234"/>
        <v>0</v>
      </c>
      <c r="Y66" s="247">
        <f t="shared" si="234"/>
        <v>12</v>
      </c>
      <c r="Z66" s="247"/>
      <c r="AA66" s="247"/>
      <c r="AB66" s="247"/>
      <c r="AC66" s="247"/>
      <c r="AD66" s="247"/>
      <c r="AE66" s="247"/>
      <c r="AF66" s="247"/>
      <c r="AG66" s="247"/>
      <c r="AH66" s="247"/>
      <c r="AI66" s="247"/>
      <c r="AJ66" s="247"/>
      <c r="AK66" s="247"/>
      <c r="AL66" s="247"/>
      <c r="AM66" s="247"/>
      <c r="AN66" s="247"/>
      <c r="AO66" s="247"/>
      <c r="AP66" s="247"/>
      <c r="AQ66" s="247"/>
      <c r="AR66" s="247"/>
      <c r="AS66" s="247"/>
      <c r="AT66" s="247"/>
      <c r="AU66" s="247"/>
      <c r="AV66" s="247"/>
      <c r="AW66" s="247"/>
      <c r="AX66" s="247">
        <f t="shared" ref="AX66:BI66" si="235">AX65-AX69-AX70</f>
        <v>0</v>
      </c>
      <c r="AY66" s="247">
        <f t="shared" si="235"/>
        <v>0</v>
      </c>
      <c r="AZ66" s="247">
        <f t="shared" si="235"/>
        <v>0</v>
      </c>
      <c r="BA66" s="247">
        <f t="shared" si="235"/>
        <v>0</v>
      </c>
      <c r="BB66" s="247">
        <f t="shared" si="235"/>
        <v>0</v>
      </c>
      <c r="BC66" s="247">
        <f t="shared" si="235"/>
        <v>0</v>
      </c>
      <c r="BD66" s="247">
        <f t="shared" si="235"/>
        <v>0</v>
      </c>
      <c r="BE66" s="247">
        <f t="shared" si="235"/>
        <v>0</v>
      </c>
      <c r="BF66" s="247">
        <f t="shared" si="235"/>
        <v>0</v>
      </c>
      <c r="BG66" s="247">
        <f t="shared" si="235"/>
        <v>0</v>
      </c>
      <c r="BH66" s="247">
        <f t="shared" si="235"/>
        <v>0</v>
      </c>
      <c r="BI66" s="247">
        <f t="shared" si="235"/>
        <v>0</v>
      </c>
      <c r="BJ66" s="247">
        <f>BJ65-BJ69-BJ70</f>
        <v>0</v>
      </c>
      <c r="BK66" s="247">
        <f t="shared" ref="BK66:BU66" si="236">BK65-BK69-BK70</f>
        <v>0</v>
      </c>
      <c r="BL66" s="247">
        <f t="shared" si="236"/>
        <v>0</v>
      </c>
      <c r="BM66" s="247">
        <f t="shared" si="236"/>
        <v>0</v>
      </c>
      <c r="BN66" s="247">
        <f t="shared" si="236"/>
        <v>0</v>
      </c>
      <c r="BO66" s="247">
        <f t="shared" si="236"/>
        <v>0</v>
      </c>
      <c r="BP66" s="247">
        <f t="shared" si="236"/>
        <v>0</v>
      </c>
      <c r="BQ66" s="247">
        <f t="shared" si="236"/>
        <v>0</v>
      </c>
      <c r="BR66" s="247">
        <f t="shared" si="236"/>
        <v>0</v>
      </c>
      <c r="BS66" s="247">
        <f t="shared" si="236"/>
        <v>0</v>
      </c>
      <c r="BT66" s="247">
        <f t="shared" si="236"/>
        <v>0</v>
      </c>
      <c r="BU66" s="247">
        <f t="shared" si="236"/>
        <v>0</v>
      </c>
      <c r="BV66" s="247">
        <f>BV65-BV69-BV70</f>
        <v>0</v>
      </c>
      <c r="BW66" s="247">
        <f t="shared" ref="BW66:CG66" si="237">BW65-BW69-BW70</f>
        <v>0</v>
      </c>
      <c r="BX66" s="247">
        <f t="shared" si="237"/>
        <v>0</v>
      </c>
      <c r="BY66" s="247">
        <f t="shared" si="237"/>
        <v>0</v>
      </c>
      <c r="BZ66" s="247">
        <f t="shared" si="237"/>
        <v>0</v>
      </c>
      <c r="CA66" s="247">
        <f t="shared" si="237"/>
        <v>0</v>
      </c>
      <c r="CB66" s="247">
        <f t="shared" si="237"/>
        <v>0</v>
      </c>
      <c r="CC66" s="247">
        <f t="shared" si="237"/>
        <v>0</v>
      </c>
      <c r="CD66" s="247">
        <f t="shared" si="237"/>
        <v>0</v>
      </c>
      <c r="CE66" s="247">
        <f t="shared" si="237"/>
        <v>0</v>
      </c>
      <c r="CF66" s="247">
        <f t="shared" si="237"/>
        <v>0</v>
      </c>
      <c r="CG66" s="247">
        <f t="shared" si="237"/>
        <v>0</v>
      </c>
      <c r="CH66" s="247">
        <f>CH65-CH69-CH70</f>
        <v>74</v>
      </c>
      <c r="CI66" s="247">
        <f t="shared" ref="CI66:CS66" si="238">CI65-CI69-CI70</f>
        <v>70</v>
      </c>
      <c r="CJ66" s="247">
        <f t="shared" si="238"/>
        <v>0</v>
      </c>
      <c r="CK66" s="247">
        <f t="shared" si="238"/>
        <v>50</v>
      </c>
      <c r="CL66" s="247">
        <f t="shared" si="238"/>
        <v>20</v>
      </c>
      <c r="CM66" s="247">
        <f t="shared" si="238"/>
        <v>0</v>
      </c>
      <c r="CN66" s="247">
        <f t="shared" si="238"/>
        <v>0</v>
      </c>
      <c r="CO66" s="247">
        <f t="shared" si="238"/>
        <v>0</v>
      </c>
      <c r="CP66" s="247">
        <f t="shared" si="238"/>
        <v>4</v>
      </c>
      <c r="CQ66" s="247">
        <f t="shared" si="238"/>
        <v>0</v>
      </c>
      <c r="CR66" s="247">
        <f t="shared" si="238"/>
        <v>0</v>
      </c>
      <c r="CS66" s="247">
        <f t="shared" si="238"/>
        <v>0</v>
      </c>
      <c r="CT66" s="247">
        <f>CT65-CT69-CT70</f>
        <v>128</v>
      </c>
      <c r="CU66" s="247">
        <f t="shared" ref="CU66:DE66" si="239">CU65-CU69-CU70</f>
        <v>112</v>
      </c>
      <c r="CV66" s="247">
        <f t="shared" si="239"/>
        <v>0</v>
      </c>
      <c r="CW66" s="247">
        <f t="shared" si="239"/>
        <v>72</v>
      </c>
      <c r="CX66" s="247">
        <f t="shared" si="239"/>
        <v>40</v>
      </c>
      <c r="CY66" s="247">
        <f t="shared" si="239"/>
        <v>0</v>
      </c>
      <c r="CZ66" s="247">
        <f t="shared" si="239"/>
        <v>0</v>
      </c>
      <c r="DA66" s="247">
        <f t="shared" si="239"/>
        <v>0</v>
      </c>
      <c r="DB66" s="247">
        <f t="shared" si="239"/>
        <v>16</v>
      </c>
      <c r="DC66" s="247">
        <f t="shared" si="239"/>
        <v>0</v>
      </c>
      <c r="DD66" s="247">
        <f t="shared" si="239"/>
        <v>0</v>
      </c>
      <c r="DE66" s="247">
        <f t="shared" si="239"/>
        <v>0</v>
      </c>
      <c r="DF66" s="247">
        <f>DF65-DF69-DF70</f>
        <v>86</v>
      </c>
      <c r="DG66" s="247">
        <f t="shared" ref="DG66:DQ66" si="240">DG65-DG69-DG70</f>
        <v>70</v>
      </c>
      <c r="DH66" s="247">
        <f t="shared" si="240"/>
        <v>0</v>
      </c>
      <c r="DI66" s="247">
        <f t="shared" si="240"/>
        <v>40</v>
      </c>
      <c r="DJ66" s="247">
        <f t="shared" si="240"/>
        <v>22</v>
      </c>
      <c r="DK66" s="247">
        <f t="shared" si="240"/>
        <v>0</v>
      </c>
      <c r="DL66" s="247">
        <f t="shared" si="240"/>
        <v>0</v>
      </c>
      <c r="DM66" s="247">
        <f t="shared" si="240"/>
        <v>8</v>
      </c>
      <c r="DN66" s="247">
        <f t="shared" si="240"/>
        <v>4</v>
      </c>
      <c r="DO66" s="247">
        <f t="shared" si="240"/>
        <v>0</v>
      </c>
      <c r="DP66" s="247">
        <f t="shared" si="240"/>
        <v>0</v>
      </c>
      <c r="DQ66" s="247">
        <f t="shared" si="240"/>
        <v>12</v>
      </c>
      <c r="DR66" s="214">
        <f t="shared" si="77"/>
        <v>288</v>
      </c>
      <c r="DS66" s="214" t="b">
        <f t="shared" si="57"/>
        <v>1</v>
      </c>
      <c r="DT66" s="277"/>
      <c r="DU66" s="277"/>
      <c r="DV66" s="277"/>
      <c r="DW66" s="277"/>
      <c r="DX66" s="278"/>
      <c r="DY66" s="249"/>
      <c r="DZ66" s="217"/>
      <c r="EA66" s="217"/>
      <c r="EB66" s="217"/>
      <c r="EC66" s="217"/>
      <c r="ED66" s="217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</row>
    <row r="67" spans="1:172" s="22" customFormat="1" ht="29.25" customHeight="1" x14ac:dyDescent="0.25">
      <c r="A67" s="250" t="s">
        <v>136</v>
      </c>
      <c r="B67" s="280" t="s">
        <v>295</v>
      </c>
      <c r="C67" s="219" t="str">
        <f t="shared" ref="C67:C71" si="241">_xlfn.CONCAT(D67, ",", E67,",",F67,", ",G67,", ",H67,", ",I67,",",J67,", ",K67)</f>
        <v>,,, , , ДФК,ДФК, Э</v>
      </c>
      <c r="D67" s="219"/>
      <c r="E67" s="219"/>
      <c r="F67" s="219"/>
      <c r="G67" s="219"/>
      <c r="H67" s="258"/>
      <c r="I67" s="236" t="s">
        <v>284</v>
      </c>
      <c r="J67" s="236" t="s">
        <v>284</v>
      </c>
      <c r="K67" s="219" t="s">
        <v>125</v>
      </c>
      <c r="L67" s="213">
        <f t="shared" si="29"/>
        <v>188</v>
      </c>
      <c r="M67" s="222">
        <v>98</v>
      </c>
      <c r="N67" s="222">
        <v>90</v>
      </c>
      <c r="O67" s="57">
        <f t="shared" ref="O67:Y71" si="242">AY67+BK67+BW67+CI67+CU67+DG67</f>
        <v>164</v>
      </c>
      <c r="P67" s="57">
        <f t="shared" si="242"/>
        <v>0</v>
      </c>
      <c r="Q67" s="57">
        <f t="shared" si="242"/>
        <v>108</v>
      </c>
      <c r="R67" s="57">
        <f t="shared" si="242"/>
        <v>54</v>
      </c>
      <c r="S67" s="57">
        <f t="shared" si="242"/>
        <v>0</v>
      </c>
      <c r="T67" s="57">
        <f t="shared" si="242"/>
        <v>0</v>
      </c>
      <c r="U67" s="57">
        <f t="shared" si="242"/>
        <v>2</v>
      </c>
      <c r="V67" s="57">
        <f>BF67+BR67+CD67+CP67+DB67+DN67</f>
        <v>18</v>
      </c>
      <c r="W67" s="57">
        <f>BG67+BS67+CE67+CQ67+DC67+DO67</f>
        <v>0</v>
      </c>
      <c r="X67" s="57">
        <f t="shared" si="242"/>
        <v>0</v>
      </c>
      <c r="Y67" s="57">
        <f t="shared" si="242"/>
        <v>6</v>
      </c>
      <c r="Z67" s="213"/>
      <c r="AA67" s="57">
        <f t="shared" ref="AA67:AA68" si="243">Z67-AK67-AI67-AH67</f>
        <v>0</v>
      </c>
      <c r="AB67" s="223"/>
      <c r="AC67" s="224">
        <f t="shared" ref="AC67:AC68" si="244">AA67-AB67-AD67-AE67-AF67-AG67</f>
        <v>0</v>
      </c>
      <c r="AD67" s="224"/>
      <c r="AE67" s="224"/>
      <c r="AF67" s="224"/>
      <c r="AG67" s="224"/>
      <c r="AH67" s="57"/>
      <c r="AI67" s="57"/>
      <c r="AJ67" s="57"/>
      <c r="AK67" s="57"/>
      <c r="AL67" s="213"/>
      <c r="AM67" s="57">
        <f t="shared" ref="AM67:AM68" si="245">AL67-AW67-AU67-AT67</f>
        <v>0</v>
      </c>
      <c r="AN67" s="223"/>
      <c r="AO67" s="224">
        <f t="shared" ref="AO67:AO68" si="246">AM67-AN67-AP67-AQ67-AR67-AS67</f>
        <v>0</v>
      </c>
      <c r="AP67" s="224"/>
      <c r="AQ67" s="224"/>
      <c r="AR67" s="224"/>
      <c r="AS67" s="224"/>
      <c r="AT67" s="57"/>
      <c r="AU67" s="57"/>
      <c r="AV67" s="57"/>
      <c r="AW67" s="57"/>
      <c r="AX67" s="253">
        <v>0</v>
      </c>
      <c r="AY67" s="57">
        <f t="shared" ref="AY67:AY71" si="247">AX67-BI67-BG67-BF67</f>
        <v>0</v>
      </c>
      <c r="AZ67" s="224"/>
      <c r="BA67" s="224">
        <f>AY67-AZ67-BB67-BC67-BD67-BE67</f>
        <v>0</v>
      </c>
      <c r="BB67" s="224"/>
      <c r="BC67" s="224"/>
      <c r="BD67" s="224"/>
      <c r="BE67" s="224"/>
      <c r="BF67" s="97"/>
      <c r="BG67" s="97"/>
      <c r="BH67" s="97"/>
      <c r="BI67" s="97"/>
      <c r="BJ67" s="253">
        <v>0</v>
      </c>
      <c r="BK67" s="57">
        <f t="shared" ref="BK67:BK71" si="248">BJ67-BU67-BS67-BR67</f>
        <v>0</v>
      </c>
      <c r="BL67" s="224"/>
      <c r="BM67" s="224">
        <f>BK67-BL67-BN67-BO67-BP67-BQ67</f>
        <v>0</v>
      </c>
      <c r="BN67" s="224"/>
      <c r="BO67" s="224"/>
      <c r="BP67" s="224"/>
      <c r="BQ67" s="224"/>
      <c r="BR67" s="97"/>
      <c r="BS67" s="97"/>
      <c r="BT67" s="97"/>
      <c r="BU67" s="97"/>
      <c r="BV67" s="253">
        <v>0</v>
      </c>
      <c r="BW67" s="57">
        <f t="shared" ref="BW67:BW71" si="249">BV67-CG67-CE67-CD67</f>
        <v>0</v>
      </c>
      <c r="BX67" s="224"/>
      <c r="BY67" s="224">
        <f>BW67-BX67-BZ67-CA67-CB67-CC67</f>
        <v>0</v>
      </c>
      <c r="BZ67" s="224"/>
      <c r="CA67" s="224"/>
      <c r="CB67" s="224"/>
      <c r="CC67" s="224"/>
      <c r="CD67" s="97"/>
      <c r="CE67" s="97"/>
      <c r="CF67" s="97"/>
      <c r="CG67" s="97"/>
      <c r="CH67" s="253">
        <v>36</v>
      </c>
      <c r="CI67" s="225">
        <f t="shared" ref="CI67:CI71" si="250">CH67-CS67-CQ67-CP67-CR67</f>
        <v>34</v>
      </c>
      <c r="CJ67" s="224"/>
      <c r="CK67" s="224">
        <f>CI67-CJ67-CL67-CM67-CN67-CO67</f>
        <v>24</v>
      </c>
      <c r="CL67" s="224">
        <v>10</v>
      </c>
      <c r="CM67" s="224"/>
      <c r="CN67" s="224"/>
      <c r="CO67" s="224"/>
      <c r="CP67" s="97">
        <v>2</v>
      </c>
      <c r="CQ67" s="97"/>
      <c r="CR67" s="97"/>
      <c r="CS67" s="97"/>
      <c r="CT67" s="253">
        <v>78</v>
      </c>
      <c r="CU67" s="57">
        <f t="shared" ref="CU67:CU68" si="251">CT67-DE67-DC67-DB67</f>
        <v>66</v>
      </c>
      <c r="CV67" s="224"/>
      <c r="CW67" s="224">
        <f>CU67-CV67-CX67-CY67-CZ67-DA67</f>
        <v>44</v>
      </c>
      <c r="CX67" s="224">
        <v>22</v>
      </c>
      <c r="CY67" s="224"/>
      <c r="CZ67" s="224"/>
      <c r="DA67" s="224"/>
      <c r="DB67" s="97">
        <v>12</v>
      </c>
      <c r="DC67" s="97"/>
      <c r="DD67" s="97"/>
      <c r="DE67" s="97"/>
      <c r="DF67" s="253">
        <v>74</v>
      </c>
      <c r="DG67" s="225">
        <f>DF67-DQ67-DO67-DN67-DP67</f>
        <v>64</v>
      </c>
      <c r="DH67" s="224"/>
      <c r="DI67" s="224">
        <f>DG67-DH67-DJ67-DK67-DL67-DM67</f>
        <v>40</v>
      </c>
      <c r="DJ67" s="224">
        <v>22</v>
      </c>
      <c r="DK67" s="224"/>
      <c r="DL67" s="224"/>
      <c r="DM67" s="224">
        <v>2</v>
      </c>
      <c r="DN67" s="255">
        <v>4</v>
      </c>
      <c r="DO67" s="256"/>
      <c r="DP67" s="256"/>
      <c r="DQ67" s="256">
        <v>6</v>
      </c>
      <c r="DR67" s="214">
        <f t="shared" si="77"/>
        <v>188</v>
      </c>
      <c r="DS67" s="214" t="b">
        <f t="shared" si="57"/>
        <v>1</v>
      </c>
      <c r="DT67" s="277"/>
      <c r="DU67" s="277"/>
      <c r="DV67" s="277"/>
      <c r="DW67" s="277"/>
      <c r="DX67" s="278"/>
      <c r="DY67" s="249"/>
      <c r="DZ67" s="217"/>
      <c r="EA67" s="217"/>
      <c r="EB67" s="217"/>
      <c r="EC67" s="217"/>
      <c r="ED67" s="217"/>
      <c r="EE67" s="61"/>
      <c r="EF67" s="61"/>
      <c r="EG67" s="61"/>
      <c r="EH67" s="61"/>
      <c r="EI67" s="61"/>
      <c r="EJ67" s="61"/>
      <c r="EK67" s="61"/>
      <c r="EL67" s="61"/>
      <c r="EM67" s="61"/>
      <c r="EN67" s="61"/>
      <c r="EO67" s="61"/>
      <c r="EP67" s="61"/>
      <c r="EQ67" s="61"/>
      <c r="ER67" s="61"/>
      <c r="ES67" s="61"/>
      <c r="ET67" s="61"/>
      <c r="EU67" s="61"/>
      <c r="EV67" s="61"/>
      <c r="EW67" s="61"/>
      <c r="EX67" s="61"/>
      <c r="EY67" s="61"/>
      <c r="EZ67" s="61"/>
      <c r="FA67" s="61"/>
      <c r="FB67" s="61"/>
      <c r="FC67" s="61"/>
      <c r="FD67" s="61"/>
      <c r="FE67" s="61"/>
      <c r="FF67" s="61"/>
      <c r="FG67" s="61"/>
      <c r="FH67" s="61"/>
      <c r="FI67" s="61"/>
      <c r="FJ67" s="61"/>
      <c r="FK67" s="61"/>
      <c r="FL67" s="61"/>
      <c r="FM67" s="61"/>
      <c r="FN67" s="61"/>
      <c r="FO67" s="61"/>
      <c r="FP67" s="61"/>
    </row>
    <row r="68" spans="1:172" s="22" customFormat="1" ht="60" customHeight="1" x14ac:dyDescent="0.25">
      <c r="A68" s="250" t="s">
        <v>167</v>
      </c>
      <c r="B68" s="280" t="s">
        <v>296</v>
      </c>
      <c r="C68" s="219" t="str">
        <f t="shared" si="241"/>
        <v xml:space="preserve">,,, , , ДФК,ДЗ, </v>
      </c>
      <c r="D68" s="219"/>
      <c r="E68" s="219"/>
      <c r="F68" s="219"/>
      <c r="G68" s="219"/>
      <c r="H68" s="258"/>
      <c r="I68" s="236" t="s">
        <v>284</v>
      </c>
      <c r="J68" s="258" t="s">
        <v>124</v>
      </c>
      <c r="K68" s="219"/>
      <c r="L68" s="213">
        <f t="shared" si="29"/>
        <v>88</v>
      </c>
      <c r="M68" s="222">
        <v>36</v>
      </c>
      <c r="N68" s="222">
        <v>52</v>
      </c>
      <c r="O68" s="57">
        <f t="shared" si="242"/>
        <v>82</v>
      </c>
      <c r="P68" s="57">
        <f t="shared" si="242"/>
        <v>0</v>
      </c>
      <c r="Q68" s="57">
        <f t="shared" si="242"/>
        <v>54</v>
      </c>
      <c r="R68" s="57">
        <f t="shared" si="242"/>
        <v>28</v>
      </c>
      <c r="S68" s="57">
        <f t="shared" si="242"/>
        <v>0</v>
      </c>
      <c r="T68" s="57">
        <f t="shared" si="242"/>
        <v>0</v>
      </c>
      <c r="U68" s="57">
        <f t="shared" si="242"/>
        <v>0</v>
      </c>
      <c r="V68" s="57">
        <f>BF68+BR68+CD68+CP68+DB68+DN68</f>
        <v>6</v>
      </c>
      <c r="W68" s="57">
        <f>BG68+BS68+CE68+CQ68+DC68+DO68</f>
        <v>0</v>
      </c>
      <c r="X68" s="57">
        <f t="shared" si="242"/>
        <v>0</v>
      </c>
      <c r="Y68" s="57">
        <f t="shared" si="242"/>
        <v>0</v>
      </c>
      <c r="Z68" s="213"/>
      <c r="AA68" s="57">
        <f t="shared" si="243"/>
        <v>0</v>
      </c>
      <c r="AB68" s="223"/>
      <c r="AC68" s="224">
        <f t="shared" si="244"/>
        <v>0</v>
      </c>
      <c r="AD68" s="224"/>
      <c r="AE68" s="224"/>
      <c r="AF68" s="224"/>
      <c r="AG68" s="224"/>
      <c r="AH68" s="57"/>
      <c r="AI68" s="57"/>
      <c r="AJ68" s="57"/>
      <c r="AK68" s="57"/>
      <c r="AL68" s="213"/>
      <c r="AM68" s="57">
        <f t="shared" si="245"/>
        <v>0</v>
      </c>
      <c r="AN68" s="223"/>
      <c r="AO68" s="224">
        <f t="shared" si="246"/>
        <v>0</v>
      </c>
      <c r="AP68" s="224"/>
      <c r="AQ68" s="224"/>
      <c r="AR68" s="224"/>
      <c r="AS68" s="224"/>
      <c r="AT68" s="57"/>
      <c r="AU68" s="57"/>
      <c r="AV68" s="57"/>
      <c r="AW68" s="57"/>
      <c r="AX68" s="253">
        <v>0</v>
      </c>
      <c r="AY68" s="57">
        <f t="shared" si="247"/>
        <v>0</v>
      </c>
      <c r="AZ68" s="224"/>
      <c r="BA68" s="224">
        <f>AY68-AZ68-BB68-BC68-BD68-BE68</f>
        <v>0</v>
      </c>
      <c r="BB68" s="224"/>
      <c r="BC68" s="224"/>
      <c r="BD68" s="224"/>
      <c r="BE68" s="224"/>
      <c r="BF68" s="97"/>
      <c r="BG68" s="97"/>
      <c r="BH68" s="97"/>
      <c r="BI68" s="97"/>
      <c r="BJ68" s="253">
        <v>0</v>
      </c>
      <c r="BK68" s="57">
        <f t="shared" si="248"/>
        <v>0</v>
      </c>
      <c r="BL68" s="224"/>
      <c r="BM68" s="224">
        <f>BK68-BL68-BN68-BO68-BP68-BQ68</f>
        <v>0</v>
      </c>
      <c r="BN68" s="224"/>
      <c r="BO68" s="224"/>
      <c r="BP68" s="224"/>
      <c r="BQ68" s="224"/>
      <c r="BR68" s="97"/>
      <c r="BS68" s="97"/>
      <c r="BT68" s="97"/>
      <c r="BU68" s="97"/>
      <c r="BV68" s="253">
        <v>0</v>
      </c>
      <c r="BW68" s="57">
        <f t="shared" si="249"/>
        <v>0</v>
      </c>
      <c r="BX68" s="224"/>
      <c r="BY68" s="224"/>
      <c r="BZ68" s="224"/>
      <c r="CA68" s="224"/>
      <c r="CB68" s="224"/>
      <c r="CC68" s="224"/>
      <c r="CD68" s="97"/>
      <c r="CE68" s="97"/>
      <c r="CF68" s="97"/>
      <c r="CG68" s="97"/>
      <c r="CH68" s="253">
        <v>38</v>
      </c>
      <c r="CI68" s="57">
        <f t="shared" ref="CI68" si="252">CH68-CS68-CQ68-CP68</f>
        <v>36</v>
      </c>
      <c r="CJ68" s="224"/>
      <c r="CK68" s="224">
        <f>CI68-CJ68-CL68-CM68-CN68-CO68</f>
        <v>26</v>
      </c>
      <c r="CL68" s="224">
        <v>10</v>
      </c>
      <c r="CM68" s="224"/>
      <c r="CN68" s="224"/>
      <c r="CO68" s="224"/>
      <c r="CP68" s="97">
        <v>2</v>
      </c>
      <c r="CQ68" s="97"/>
      <c r="CR68" s="97"/>
      <c r="CS68" s="97"/>
      <c r="CT68" s="253">
        <v>50</v>
      </c>
      <c r="CU68" s="57">
        <f t="shared" si="251"/>
        <v>46</v>
      </c>
      <c r="CV68" s="224"/>
      <c r="CW68" s="224">
        <f>CU68-CV68-CX68-CY68-CZ68-DA68</f>
        <v>28</v>
      </c>
      <c r="CX68" s="224">
        <v>18</v>
      </c>
      <c r="CY68" s="224"/>
      <c r="CZ68" s="224"/>
      <c r="DA68" s="224"/>
      <c r="DB68" s="97">
        <v>4</v>
      </c>
      <c r="DC68" s="97"/>
      <c r="DD68" s="97"/>
      <c r="DE68" s="97"/>
      <c r="DF68" s="253">
        <v>0</v>
      </c>
      <c r="DG68" s="57">
        <f t="shared" ref="DG68" si="253">DF68-DQ68-DO68-DN68</f>
        <v>0</v>
      </c>
      <c r="DH68" s="224"/>
      <c r="DI68" s="224">
        <f t="shared" ref="DI68" si="254">DG68-DH68-DJ68-DK68-DL68-DM68</f>
        <v>0</v>
      </c>
      <c r="DJ68" s="224"/>
      <c r="DK68" s="224"/>
      <c r="DL68" s="224"/>
      <c r="DM68" s="224"/>
      <c r="DN68" s="255"/>
      <c r="DO68" s="256"/>
      <c r="DP68" s="256"/>
      <c r="DQ68" s="256"/>
      <c r="DR68" s="214">
        <f t="shared" si="77"/>
        <v>88</v>
      </c>
      <c r="DS68" s="214" t="b">
        <f t="shared" si="57"/>
        <v>1</v>
      </c>
      <c r="DT68" s="277"/>
      <c r="DU68" s="277"/>
      <c r="DV68" s="277"/>
      <c r="DW68" s="277"/>
      <c r="DX68" s="278"/>
      <c r="DY68" s="249"/>
      <c r="DZ68" s="217"/>
      <c r="EA68" s="217"/>
      <c r="EB68" s="217"/>
      <c r="EC68" s="217"/>
      <c r="ED68" s="217"/>
      <c r="EE68" s="61"/>
      <c r="EF68" s="61"/>
      <c r="EG68" s="61"/>
      <c r="EH68" s="61"/>
      <c r="EI68" s="61"/>
      <c r="EJ68" s="61"/>
      <c r="EK68" s="61"/>
      <c r="EL68" s="61"/>
      <c r="EM68" s="61"/>
      <c r="EN68" s="61"/>
      <c r="EO68" s="61"/>
      <c r="EP68" s="61"/>
      <c r="EQ68" s="61"/>
      <c r="ER68" s="61"/>
      <c r="ES68" s="61"/>
      <c r="ET68" s="61"/>
      <c r="EU68" s="61"/>
      <c r="EV68" s="61"/>
      <c r="EW68" s="61"/>
      <c r="EX68" s="61"/>
      <c r="EY68" s="61"/>
      <c r="EZ68" s="61"/>
      <c r="FA68" s="61"/>
      <c r="FB68" s="61"/>
      <c r="FC68" s="61"/>
      <c r="FD68" s="61"/>
      <c r="FE68" s="61"/>
      <c r="FF68" s="61"/>
      <c r="FG68" s="61"/>
      <c r="FH68" s="61"/>
      <c r="FI68" s="61"/>
      <c r="FJ68" s="61"/>
      <c r="FK68" s="61"/>
      <c r="FL68" s="61"/>
      <c r="FM68" s="61"/>
      <c r="FN68" s="61"/>
      <c r="FO68" s="61"/>
      <c r="FP68" s="61"/>
    </row>
    <row r="69" spans="1:172" s="26" customFormat="1" ht="90" x14ac:dyDescent="0.25">
      <c r="A69" s="261" t="s">
        <v>308</v>
      </c>
      <c r="B69" s="286" t="s">
        <v>297</v>
      </c>
      <c r="C69" s="219" t="str">
        <f t="shared" si="241"/>
        <v xml:space="preserve">,,, , , З,, </v>
      </c>
      <c r="D69" s="287"/>
      <c r="E69" s="287"/>
      <c r="F69" s="287"/>
      <c r="G69" s="287"/>
      <c r="H69" s="287"/>
      <c r="I69" s="287" t="s">
        <v>128</v>
      </c>
      <c r="J69" s="287"/>
      <c r="K69" s="287"/>
      <c r="L69" s="213">
        <f t="shared" si="29"/>
        <v>72</v>
      </c>
      <c r="M69" s="261">
        <v>36</v>
      </c>
      <c r="N69" s="261">
        <v>36</v>
      </c>
      <c r="O69" s="266">
        <f t="shared" si="242"/>
        <v>0</v>
      </c>
      <c r="P69" s="266">
        <f t="shared" si="242"/>
        <v>0</v>
      </c>
      <c r="Q69" s="266">
        <f t="shared" si="242"/>
        <v>0</v>
      </c>
      <c r="R69" s="266">
        <f t="shared" si="242"/>
        <v>0</v>
      </c>
      <c r="S69" s="266">
        <f t="shared" si="242"/>
        <v>0</v>
      </c>
      <c r="T69" s="266">
        <f t="shared" si="242"/>
        <v>0</v>
      </c>
      <c r="U69" s="266">
        <f t="shared" si="242"/>
        <v>0</v>
      </c>
      <c r="V69" s="266">
        <f t="shared" si="242"/>
        <v>0</v>
      </c>
      <c r="W69" s="266">
        <f t="shared" si="242"/>
        <v>0</v>
      </c>
      <c r="X69" s="266">
        <f t="shared" si="242"/>
        <v>72</v>
      </c>
      <c r="Y69" s="266">
        <f t="shared" si="242"/>
        <v>0</v>
      </c>
      <c r="Z69" s="213"/>
      <c r="AA69" s="266"/>
      <c r="AB69" s="266"/>
      <c r="AC69" s="266"/>
      <c r="AD69" s="266"/>
      <c r="AE69" s="266"/>
      <c r="AF69" s="266"/>
      <c r="AG69" s="266"/>
      <c r="AH69" s="266"/>
      <c r="AI69" s="266"/>
      <c r="AJ69" s="266"/>
      <c r="AK69" s="266"/>
      <c r="AL69" s="213"/>
      <c r="AM69" s="266"/>
      <c r="AN69" s="266"/>
      <c r="AO69" s="266"/>
      <c r="AP69" s="266"/>
      <c r="AQ69" s="266"/>
      <c r="AR69" s="266"/>
      <c r="AS69" s="266"/>
      <c r="AT69" s="266"/>
      <c r="AU69" s="266"/>
      <c r="AV69" s="266"/>
      <c r="AW69" s="266"/>
      <c r="AX69" s="253">
        <v>0</v>
      </c>
      <c r="AY69" s="266">
        <f t="shared" si="247"/>
        <v>0</v>
      </c>
      <c r="AZ69" s="266"/>
      <c r="BA69" s="266"/>
      <c r="BB69" s="266"/>
      <c r="BC69" s="266"/>
      <c r="BD69" s="266"/>
      <c r="BE69" s="266"/>
      <c r="BF69" s="261"/>
      <c r="BG69" s="261"/>
      <c r="BH69" s="261"/>
      <c r="BI69" s="261"/>
      <c r="BJ69" s="253">
        <v>0</v>
      </c>
      <c r="BK69" s="266">
        <f t="shared" si="248"/>
        <v>0</v>
      </c>
      <c r="BL69" s="266"/>
      <c r="BM69" s="266"/>
      <c r="BN69" s="266"/>
      <c r="BO69" s="266"/>
      <c r="BP69" s="266"/>
      <c r="BQ69" s="266"/>
      <c r="BR69" s="261"/>
      <c r="BS69" s="261"/>
      <c r="BT69" s="261"/>
      <c r="BU69" s="261"/>
      <c r="BV69" s="253">
        <v>0</v>
      </c>
      <c r="BW69" s="266">
        <f t="shared" si="249"/>
        <v>0</v>
      </c>
      <c r="BX69" s="266"/>
      <c r="BY69" s="266"/>
      <c r="BZ69" s="266"/>
      <c r="CA69" s="266"/>
      <c r="CB69" s="266"/>
      <c r="CC69" s="266"/>
      <c r="CD69" s="261"/>
      <c r="CE69" s="261"/>
      <c r="CF69" s="261"/>
      <c r="CG69" s="261"/>
      <c r="CH69" s="253">
        <v>72</v>
      </c>
      <c r="CI69" s="266">
        <f t="shared" si="250"/>
        <v>0</v>
      </c>
      <c r="CJ69" s="266"/>
      <c r="CK69" s="266"/>
      <c r="CL69" s="266"/>
      <c r="CM69" s="266"/>
      <c r="CN69" s="266"/>
      <c r="CO69" s="266"/>
      <c r="CP69" s="261"/>
      <c r="CQ69" s="261"/>
      <c r="CR69" s="261">
        <v>72</v>
      </c>
      <c r="CS69" s="261"/>
      <c r="CT69" s="253"/>
      <c r="CU69" s="266">
        <f t="shared" ref="CU69:CU71" si="255">CT69-DE69-DC69-DB69-DD69</f>
        <v>0</v>
      </c>
      <c r="CV69" s="266"/>
      <c r="CW69" s="266"/>
      <c r="CX69" s="266"/>
      <c r="CY69" s="266"/>
      <c r="CZ69" s="266"/>
      <c r="DA69" s="266"/>
      <c r="DB69" s="261"/>
      <c r="DC69" s="261"/>
      <c r="DD69" s="261"/>
      <c r="DE69" s="261"/>
      <c r="DF69" s="253"/>
      <c r="DG69" s="266">
        <f t="shared" ref="DG69:DG71" si="256">DF69-DQ69-DO69-DN69-DP69</f>
        <v>0</v>
      </c>
      <c r="DH69" s="266"/>
      <c r="DI69" s="266"/>
      <c r="DJ69" s="266"/>
      <c r="DK69" s="266"/>
      <c r="DL69" s="266"/>
      <c r="DM69" s="266"/>
      <c r="DN69" s="267"/>
      <c r="DO69" s="268"/>
      <c r="DP69" s="268"/>
      <c r="DQ69" s="268"/>
      <c r="DR69" s="214">
        <f t="shared" si="77"/>
        <v>72</v>
      </c>
      <c r="DS69" s="214" t="b">
        <f t="shared" si="57"/>
        <v>1</v>
      </c>
      <c r="DT69" s="277"/>
      <c r="DU69" s="277"/>
      <c r="DV69" s="277"/>
      <c r="DW69" s="277"/>
      <c r="DX69" s="278"/>
      <c r="DY69" s="249"/>
      <c r="DZ69" s="217"/>
      <c r="EA69" s="217"/>
      <c r="EB69" s="217"/>
      <c r="EC69" s="217"/>
      <c r="ED69" s="217"/>
      <c r="EE69" s="61"/>
      <c r="EF69" s="61"/>
      <c r="EG69" s="61"/>
      <c r="EH69" s="61"/>
      <c r="EI69" s="61"/>
      <c r="EJ69" s="61"/>
      <c r="EK69" s="61"/>
      <c r="EL69" s="61"/>
      <c r="EM69" s="61"/>
      <c r="EN69" s="61"/>
      <c r="EO69" s="61"/>
      <c r="EP69" s="61"/>
      <c r="EQ69" s="61"/>
      <c r="ER69" s="61"/>
      <c r="ES69" s="61"/>
      <c r="ET69" s="61"/>
      <c r="EU69" s="61"/>
      <c r="EV69" s="61"/>
      <c r="EW69" s="61"/>
      <c r="EX69" s="61"/>
      <c r="EY69" s="61"/>
      <c r="EZ69" s="61"/>
      <c r="FA69" s="61"/>
      <c r="FB69" s="61"/>
      <c r="FC69" s="61"/>
      <c r="FD69" s="61"/>
      <c r="FE69" s="61"/>
      <c r="FF69" s="61"/>
      <c r="FG69" s="61"/>
      <c r="FH69" s="61"/>
      <c r="FI69" s="61"/>
      <c r="FJ69" s="61"/>
      <c r="FK69" s="61"/>
      <c r="FL69" s="61"/>
      <c r="FM69" s="61"/>
      <c r="FN69" s="61"/>
      <c r="FO69" s="61"/>
      <c r="FP69" s="61"/>
    </row>
    <row r="70" spans="1:172" s="26" customFormat="1" ht="90" x14ac:dyDescent="0.25">
      <c r="A70" s="261" t="s">
        <v>309</v>
      </c>
      <c r="B70" s="286" t="s">
        <v>298</v>
      </c>
      <c r="C70" s="219" t="str">
        <f t="shared" si="241"/>
        <v>,,, , , ,, З</v>
      </c>
      <c r="D70" s="287"/>
      <c r="E70" s="287"/>
      <c r="F70" s="287"/>
      <c r="G70" s="287"/>
      <c r="H70" s="287"/>
      <c r="I70" s="287"/>
      <c r="J70" s="287"/>
      <c r="K70" s="287" t="s">
        <v>128</v>
      </c>
      <c r="L70" s="213">
        <f t="shared" si="29"/>
        <v>252</v>
      </c>
      <c r="M70" s="261">
        <v>252</v>
      </c>
      <c r="N70" s="261">
        <v>0</v>
      </c>
      <c r="O70" s="266">
        <f t="shared" si="242"/>
        <v>0</v>
      </c>
      <c r="P70" s="266">
        <f t="shared" si="242"/>
        <v>0</v>
      </c>
      <c r="Q70" s="266">
        <f t="shared" si="242"/>
        <v>0</v>
      </c>
      <c r="R70" s="266">
        <f t="shared" si="242"/>
        <v>0</v>
      </c>
      <c r="S70" s="266">
        <f t="shared" si="242"/>
        <v>0</v>
      </c>
      <c r="T70" s="266">
        <f t="shared" si="242"/>
        <v>0</v>
      </c>
      <c r="U70" s="266">
        <f t="shared" si="242"/>
        <v>0</v>
      </c>
      <c r="V70" s="266">
        <f t="shared" si="242"/>
        <v>0</v>
      </c>
      <c r="W70" s="266">
        <f t="shared" si="242"/>
        <v>0</v>
      </c>
      <c r="X70" s="266">
        <f t="shared" si="242"/>
        <v>252</v>
      </c>
      <c r="Y70" s="266">
        <f t="shared" si="242"/>
        <v>0</v>
      </c>
      <c r="Z70" s="213"/>
      <c r="AA70" s="266"/>
      <c r="AB70" s="266"/>
      <c r="AC70" s="266"/>
      <c r="AD70" s="266"/>
      <c r="AE70" s="266"/>
      <c r="AF70" s="266"/>
      <c r="AG70" s="266"/>
      <c r="AH70" s="266"/>
      <c r="AI70" s="266"/>
      <c r="AJ70" s="266"/>
      <c r="AK70" s="266"/>
      <c r="AL70" s="213"/>
      <c r="AM70" s="266"/>
      <c r="AN70" s="266"/>
      <c r="AO70" s="266"/>
      <c r="AP70" s="266"/>
      <c r="AQ70" s="266"/>
      <c r="AR70" s="266"/>
      <c r="AS70" s="266"/>
      <c r="AT70" s="266"/>
      <c r="AU70" s="266"/>
      <c r="AV70" s="266"/>
      <c r="AW70" s="266"/>
      <c r="AX70" s="253">
        <v>0</v>
      </c>
      <c r="AY70" s="266">
        <f t="shared" si="247"/>
        <v>0</v>
      </c>
      <c r="AZ70" s="266"/>
      <c r="BA70" s="266"/>
      <c r="BB70" s="266"/>
      <c r="BC70" s="266"/>
      <c r="BD70" s="266"/>
      <c r="BE70" s="266"/>
      <c r="BF70" s="261"/>
      <c r="BG70" s="261"/>
      <c r="BH70" s="261"/>
      <c r="BI70" s="261"/>
      <c r="BJ70" s="253">
        <v>0</v>
      </c>
      <c r="BK70" s="266">
        <f t="shared" si="248"/>
        <v>0</v>
      </c>
      <c r="BL70" s="266"/>
      <c r="BM70" s="266"/>
      <c r="BN70" s="266"/>
      <c r="BO70" s="266"/>
      <c r="BP70" s="266"/>
      <c r="BQ70" s="266"/>
      <c r="BR70" s="261"/>
      <c r="BS70" s="261"/>
      <c r="BT70" s="261"/>
      <c r="BU70" s="261"/>
      <c r="BV70" s="253">
        <v>0</v>
      </c>
      <c r="BW70" s="266">
        <f t="shared" si="249"/>
        <v>0</v>
      </c>
      <c r="BX70" s="266"/>
      <c r="BY70" s="266"/>
      <c r="BZ70" s="266"/>
      <c r="CA70" s="266"/>
      <c r="CB70" s="266"/>
      <c r="CC70" s="266"/>
      <c r="CD70" s="261"/>
      <c r="CE70" s="261"/>
      <c r="CF70" s="261"/>
      <c r="CG70" s="261"/>
      <c r="CH70" s="253"/>
      <c r="CI70" s="266">
        <f t="shared" si="250"/>
        <v>0</v>
      </c>
      <c r="CJ70" s="266"/>
      <c r="CK70" s="266"/>
      <c r="CL70" s="266"/>
      <c r="CM70" s="266"/>
      <c r="CN70" s="266"/>
      <c r="CO70" s="266"/>
      <c r="CP70" s="261"/>
      <c r="CQ70" s="261"/>
      <c r="CR70" s="261"/>
      <c r="CS70" s="261"/>
      <c r="CT70" s="253"/>
      <c r="CU70" s="266">
        <f t="shared" si="255"/>
        <v>0</v>
      </c>
      <c r="CV70" s="266"/>
      <c r="CW70" s="266"/>
      <c r="CX70" s="266"/>
      <c r="CY70" s="266"/>
      <c r="CZ70" s="266"/>
      <c r="DA70" s="266"/>
      <c r="DB70" s="261"/>
      <c r="DC70" s="261"/>
      <c r="DD70" s="261"/>
      <c r="DE70" s="261"/>
      <c r="DF70" s="253">
        <v>252</v>
      </c>
      <c r="DG70" s="266">
        <f t="shared" si="256"/>
        <v>0</v>
      </c>
      <c r="DH70" s="266"/>
      <c r="DI70" s="266"/>
      <c r="DJ70" s="266"/>
      <c r="DK70" s="266"/>
      <c r="DL70" s="266"/>
      <c r="DM70" s="266"/>
      <c r="DN70" s="267"/>
      <c r="DO70" s="268"/>
      <c r="DP70" s="268">
        <v>252</v>
      </c>
      <c r="DQ70" s="268"/>
      <c r="DR70" s="214">
        <f t="shared" si="77"/>
        <v>252</v>
      </c>
      <c r="DS70" s="214" t="b">
        <f t="shared" si="57"/>
        <v>1</v>
      </c>
      <c r="DT70" s="277"/>
      <c r="DU70" s="277"/>
      <c r="DV70" s="277"/>
      <c r="DW70" s="277"/>
      <c r="DX70" s="278"/>
      <c r="DY70" s="249"/>
      <c r="DZ70" s="217"/>
      <c r="EA70" s="217"/>
      <c r="EB70" s="217"/>
      <c r="EC70" s="217"/>
      <c r="ED70" s="217"/>
      <c r="EE70" s="61"/>
      <c r="EF70" s="61"/>
      <c r="EG70" s="61"/>
      <c r="EH70" s="61"/>
      <c r="EI70" s="61"/>
      <c r="EJ70" s="61"/>
      <c r="EK70" s="61"/>
      <c r="EL70" s="61"/>
      <c r="EM70" s="61"/>
      <c r="EN70" s="61"/>
      <c r="EO70" s="61"/>
      <c r="EP70" s="61"/>
      <c r="EQ70" s="61"/>
      <c r="ER70" s="61"/>
      <c r="ES70" s="61"/>
      <c r="ET70" s="61"/>
      <c r="EU70" s="61"/>
      <c r="EV70" s="61"/>
      <c r="EW70" s="61"/>
      <c r="EX70" s="61"/>
      <c r="EY70" s="61"/>
      <c r="EZ70" s="61"/>
      <c r="FA70" s="61"/>
      <c r="FB70" s="61"/>
      <c r="FC70" s="61"/>
      <c r="FD70" s="61"/>
      <c r="FE70" s="61"/>
      <c r="FF70" s="61"/>
      <c r="FG70" s="61"/>
      <c r="FH70" s="61"/>
      <c r="FI70" s="61"/>
      <c r="FJ70" s="61"/>
      <c r="FK70" s="61"/>
      <c r="FL70" s="61"/>
      <c r="FM70" s="61"/>
      <c r="FN70" s="61"/>
      <c r="FO70" s="61"/>
      <c r="FP70" s="61"/>
    </row>
    <row r="71" spans="1:172" s="22" customFormat="1" x14ac:dyDescent="0.25">
      <c r="A71" s="218" t="s">
        <v>139</v>
      </c>
      <c r="B71" s="280" t="s">
        <v>212</v>
      </c>
      <c r="C71" s="219" t="str">
        <f t="shared" si="241"/>
        <v>,,, , , ,, Э</v>
      </c>
      <c r="D71" s="220"/>
      <c r="E71" s="220"/>
      <c r="F71" s="220"/>
      <c r="G71" s="219"/>
      <c r="H71" s="219"/>
      <c r="I71" s="219"/>
      <c r="J71" s="219"/>
      <c r="K71" s="221" t="s">
        <v>125</v>
      </c>
      <c r="L71" s="213">
        <f t="shared" si="29"/>
        <v>12</v>
      </c>
      <c r="M71" s="222">
        <v>12</v>
      </c>
      <c r="N71" s="222">
        <v>0</v>
      </c>
      <c r="O71" s="57">
        <f t="shared" si="242"/>
        <v>6</v>
      </c>
      <c r="P71" s="57">
        <f t="shared" si="242"/>
        <v>0</v>
      </c>
      <c r="Q71" s="57">
        <f t="shared" si="242"/>
        <v>0</v>
      </c>
      <c r="R71" s="57">
        <f t="shared" si="242"/>
        <v>0</v>
      </c>
      <c r="S71" s="57">
        <f t="shared" si="242"/>
        <v>0</v>
      </c>
      <c r="T71" s="57">
        <f t="shared" si="242"/>
        <v>0</v>
      </c>
      <c r="U71" s="57">
        <f t="shared" si="242"/>
        <v>6</v>
      </c>
      <c r="V71" s="57">
        <f t="shared" si="242"/>
        <v>0</v>
      </c>
      <c r="W71" s="57">
        <f t="shared" si="242"/>
        <v>0</v>
      </c>
      <c r="X71" s="57">
        <f t="shared" si="242"/>
        <v>0</v>
      </c>
      <c r="Y71" s="57">
        <f t="shared" si="242"/>
        <v>6</v>
      </c>
      <c r="Z71" s="213"/>
      <c r="AA71" s="57"/>
      <c r="AB71" s="223"/>
      <c r="AC71" s="223"/>
      <c r="AD71" s="223"/>
      <c r="AE71" s="223"/>
      <c r="AF71" s="223"/>
      <c r="AG71" s="223"/>
      <c r="AH71" s="57"/>
      <c r="AI71" s="57"/>
      <c r="AJ71" s="57"/>
      <c r="AK71" s="57"/>
      <c r="AL71" s="213"/>
      <c r="AM71" s="57"/>
      <c r="AN71" s="223"/>
      <c r="AO71" s="223"/>
      <c r="AP71" s="223"/>
      <c r="AQ71" s="223"/>
      <c r="AR71" s="223"/>
      <c r="AS71" s="223"/>
      <c r="AT71" s="57"/>
      <c r="AU71" s="57"/>
      <c r="AV71" s="57"/>
      <c r="AW71" s="57"/>
      <c r="AX71" s="253">
        <v>0</v>
      </c>
      <c r="AY71" s="57">
        <f t="shared" si="247"/>
        <v>0</v>
      </c>
      <c r="AZ71" s="224"/>
      <c r="BA71" s="224">
        <f>AY71-AZ71-BB71-BC71-BD71-BE71</f>
        <v>0</v>
      </c>
      <c r="BB71" s="224"/>
      <c r="BC71" s="224"/>
      <c r="BD71" s="224"/>
      <c r="BE71" s="224"/>
      <c r="BF71" s="97"/>
      <c r="BG71" s="97"/>
      <c r="BH71" s="97"/>
      <c r="BI71" s="97"/>
      <c r="BJ71" s="253">
        <v>0</v>
      </c>
      <c r="BK71" s="57">
        <f t="shared" si="248"/>
        <v>0</v>
      </c>
      <c r="BL71" s="224"/>
      <c r="BM71" s="224">
        <f>BK71-BL71-BN71-BO71-BP71-BQ71</f>
        <v>0</v>
      </c>
      <c r="BN71" s="224"/>
      <c r="BO71" s="224"/>
      <c r="BP71" s="224"/>
      <c r="BQ71" s="224"/>
      <c r="BR71" s="97"/>
      <c r="BS71" s="97"/>
      <c r="BT71" s="97"/>
      <c r="BU71" s="97"/>
      <c r="BV71" s="253">
        <v>0</v>
      </c>
      <c r="BW71" s="57">
        <f t="shared" si="249"/>
        <v>0</v>
      </c>
      <c r="BX71" s="224"/>
      <c r="BY71" s="224"/>
      <c r="BZ71" s="224"/>
      <c r="CA71" s="224"/>
      <c r="CB71" s="224"/>
      <c r="CC71" s="224"/>
      <c r="CD71" s="97"/>
      <c r="CE71" s="97"/>
      <c r="CF71" s="97"/>
      <c r="CG71" s="97"/>
      <c r="CH71" s="253"/>
      <c r="CI71" s="225">
        <f t="shared" si="250"/>
        <v>0</v>
      </c>
      <c r="CJ71" s="224"/>
      <c r="CK71" s="224"/>
      <c r="CL71" s="224"/>
      <c r="CM71" s="224"/>
      <c r="CN71" s="224"/>
      <c r="CO71" s="224"/>
      <c r="CP71" s="97"/>
      <c r="CQ71" s="97"/>
      <c r="CR71" s="97"/>
      <c r="CS71" s="97"/>
      <c r="CT71" s="253"/>
      <c r="CU71" s="225">
        <f t="shared" si="255"/>
        <v>0</v>
      </c>
      <c r="CV71" s="224"/>
      <c r="CW71" s="224"/>
      <c r="CX71" s="224"/>
      <c r="CY71" s="224"/>
      <c r="CZ71" s="224"/>
      <c r="DA71" s="224"/>
      <c r="DB71" s="97"/>
      <c r="DC71" s="97"/>
      <c r="DD71" s="97"/>
      <c r="DE71" s="97"/>
      <c r="DF71" s="253">
        <v>12</v>
      </c>
      <c r="DG71" s="225">
        <f t="shared" si="256"/>
        <v>6</v>
      </c>
      <c r="DH71" s="224"/>
      <c r="DI71" s="224"/>
      <c r="DJ71" s="224"/>
      <c r="DK71" s="224"/>
      <c r="DL71" s="224"/>
      <c r="DM71" s="224">
        <v>6</v>
      </c>
      <c r="DN71" s="255"/>
      <c r="DO71" s="256"/>
      <c r="DP71" s="256"/>
      <c r="DQ71" s="256">
        <v>6</v>
      </c>
      <c r="DR71" s="214">
        <f t="shared" si="77"/>
        <v>12</v>
      </c>
      <c r="DS71" s="214" t="b">
        <f t="shared" si="57"/>
        <v>1</v>
      </c>
      <c r="DT71" s="277"/>
      <c r="DU71" s="277"/>
      <c r="DV71" s="277"/>
      <c r="DW71" s="277"/>
      <c r="DX71" s="278"/>
      <c r="DY71" s="249"/>
      <c r="DZ71" s="217"/>
      <c r="EA71" s="217"/>
      <c r="EB71" s="217"/>
      <c r="EC71" s="217"/>
      <c r="ED71" s="217"/>
      <c r="EE71" s="61"/>
      <c r="EF71" s="61"/>
      <c r="EG71" s="61"/>
      <c r="EH71" s="61"/>
      <c r="EI71" s="61"/>
      <c r="EJ71" s="61"/>
      <c r="EK71" s="61"/>
      <c r="EL71" s="61"/>
      <c r="EM71" s="61"/>
      <c r="EN71" s="61"/>
      <c r="EO71" s="61"/>
      <c r="EP71" s="61"/>
      <c r="EQ71" s="61"/>
      <c r="ER71" s="61"/>
      <c r="ES71" s="61"/>
      <c r="ET71" s="61"/>
      <c r="EU71" s="61"/>
      <c r="EV71" s="61"/>
      <c r="EW71" s="61"/>
      <c r="EX71" s="61"/>
      <c r="EY71" s="61"/>
      <c r="EZ71" s="61"/>
      <c r="FA71" s="61"/>
      <c r="FB71" s="61"/>
      <c r="FC71" s="61"/>
      <c r="FD71" s="61"/>
      <c r="FE71" s="61"/>
      <c r="FF71" s="61"/>
      <c r="FG71" s="61"/>
      <c r="FH71" s="61"/>
      <c r="FI71" s="61"/>
      <c r="FJ71" s="61"/>
      <c r="FK71" s="61"/>
      <c r="FL71" s="61"/>
      <c r="FM71" s="61"/>
      <c r="FN71" s="61"/>
      <c r="FO71" s="61"/>
      <c r="FP71" s="61"/>
    </row>
    <row r="72" spans="1:172" s="25" customFormat="1" ht="40.5" customHeight="1" x14ac:dyDescent="0.25">
      <c r="A72" s="376" t="s">
        <v>137</v>
      </c>
      <c r="B72" s="378" t="s">
        <v>299</v>
      </c>
      <c r="C72" s="274"/>
      <c r="D72" s="275"/>
      <c r="E72" s="275"/>
      <c r="F72" s="275"/>
      <c r="G72" s="274"/>
      <c r="H72" s="274"/>
      <c r="I72" s="274"/>
      <c r="J72" s="274"/>
      <c r="K72" s="276"/>
      <c r="L72" s="247">
        <f>SUM(L74:L79)</f>
        <v>634</v>
      </c>
      <c r="M72" s="247">
        <f t="shared" ref="M72:Y72" si="257">SUM(M74:M79)</f>
        <v>0</v>
      </c>
      <c r="N72" s="247">
        <f t="shared" si="257"/>
        <v>634</v>
      </c>
      <c r="O72" s="247">
        <f t="shared" si="257"/>
        <v>150</v>
      </c>
      <c r="P72" s="247">
        <f t="shared" si="257"/>
        <v>0</v>
      </c>
      <c r="Q72" s="247">
        <f t="shared" si="257"/>
        <v>68</v>
      </c>
      <c r="R72" s="247">
        <f t="shared" si="257"/>
        <v>80</v>
      </c>
      <c r="S72" s="247">
        <f t="shared" si="257"/>
        <v>0</v>
      </c>
      <c r="T72" s="247">
        <f t="shared" si="257"/>
        <v>0</v>
      </c>
      <c r="U72" s="247">
        <f t="shared" si="257"/>
        <v>2</v>
      </c>
      <c r="V72" s="247">
        <f t="shared" si="257"/>
        <v>6</v>
      </c>
      <c r="W72" s="247">
        <f t="shared" si="257"/>
        <v>0</v>
      </c>
      <c r="X72" s="247">
        <f t="shared" si="257"/>
        <v>468</v>
      </c>
      <c r="Y72" s="247">
        <f t="shared" si="257"/>
        <v>10</v>
      </c>
      <c r="Z72" s="247"/>
      <c r="AA72" s="247"/>
      <c r="AB72" s="247"/>
      <c r="AC72" s="247"/>
      <c r="AD72" s="247"/>
      <c r="AE72" s="247"/>
      <c r="AF72" s="247"/>
      <c r="AG72" s="247"/>
      <c r="AH72" s="247"/>
      <c r="AI72" s="247"/>
      <c r="AJ72" s="247"/>
      <c r="AK72" s="247"/>
      <c r="AL72" s="247"/>
      <c r="AM72" s="247"/>
      <c r="AN72" s="247"/>
      <c r="AO72" s="247"/>
      <c r="AP72" s="247"/>
      <c r="AQ72" s="247"/>
      <c r="AR72" s="247"/>
      <c r="AS72" s="247"/>
      <c r="AT72" s="247"/>
      <c r="AU72" s="247"/>
      <c r="AV72" s="247"/>
      <c r="AW72" s="247"/>
      <c r="AX72" s="247">
        <f t="shared" ref="AX72:CV72" si="258">SUM(AX74:AX79)</f>
        <v>0</v>
      </c>
      <c r="AY72" s="247">
        <f t="shared" si="258"/>
        <v>0</v>
      </c>
      <c r="AZ72" s="247">
        <f t="shared" si="258"/>
        <v>0</v>
      </c>
      <c r="BA72" s="247">
        <f t="shared" si="258"/>
        <v>0</v>
      </c>
      <c r="BB72" s="247">
        <f t="shared" si="258"/>
        <v>0</v>
      </c>
      <c r="BC72" s="247">
        <f t="shared" si="258"/>
        <v>0</v>
      </c>
      <c r="BD72" s="247">
        <f t="shared" si="258"/>
        <v>0</v>
      </c>
      <c r="BE72" s="247">
        <f t="shared" si="258"/>
        <v>0</v>
      </c>
      <c r="BF72" s="247">
        <f t="shared" si="258"/>
        <v>0</v>
      </c>
      <c r="BG72" s="247">
        <f t="shared" si="258"/>
        <v>0</v>
      </c>
      <c r="BH72" s="247">
        <f t="shared" si="258"/>
        <v>0</v>
      </c>
      <c r="BI72" s="247">
        <f t="shared" si="258"/>
        <v>0</v>
      </c>
      <c r="BJ72" s="247">
        <f t="shared" si="258"/>
        <v>148</v>
      </c>
      <c r="BK72" s="247">
        <f t="shared" si="258"/>
        <v>74</v>
      </c>
      <c r="BL72" s="247">
        <f t="shared" si="258"/>
        <v>0</v>
      </c>
      <c r="BM72" s="247">
        <f t="shared" si="258"/>
        <v>32</v>
      </c>
      <c r="BN72" s="247">
        <f t="shared" si="258"/>
        <v>42</v>
      </c>
      <c r="BO72" s="247">
        <f t="shared" si="258"/>
        <v>0</v>
      </c>
      <c r="BP72" s="247">
        <f t="shared" si="258"/>
        <v>0</v>
      </c>
      <c r="BQ72" s="247">
        <f t="shared" si="258"/>
        <v>0</v>
      </c>
      <c r="BR72" s="247">
        <f t="shared" si="258"/>
        <v>2</v>
      </c>
      <c r="BS72" s="247">
        <f t="shared" si="258"/>
        <v>0</v>
      </c>
      <c r="BT72" s="247">
        <f>SUM(BT74:BT79)</f>
        <v>72</v>
      </c>
      <c r="BU72" s="247">
        <f t="shared" si="258"/>
        <v>0</v>
      </c>
      <c r="BV72" s="247">
        <f t="shared" si="258"/>
        <v>222</v>
      </c>
      <c r="BW72" s="247">
        <f t="shared" si="258"/>
        <v>74</v>
      </c>
      <c r="BX72" s="247">
        <f t="shared" si="258"/>
        <v>0</v>
      </c>
      <c r="BY72" s="247">
        <f t="shared" si="258"/>
        <v>36</v>
      </c>
      <c r="BZ72" s="247">
        <f t="shared" si="258"/>
        <v>38</v>
      </c>
      <c r="CA72" s="247">
        <f t="shared" si="258"/>
        <v>0</v>
      </c>
      <c r="CB72" s="247">
        <f t="shared" si="258"/>
        <v>0</v>
      </c>
      <c r="CC72" s="247">
        <f t="shared" si="258"/>
        <v>0</v>
      </c>
      <c r="CD72" s="247">
        <f t="shared" si="258"/>
        <v>4</v>
      </c>
      <c r="CE72" s="247">
        <f t="shared" si="258"/>
        <v>0</v>
      </c>
      <c r="CF72" s="247">
        <f>SUM(CF74:CF79)</f>
        <v>144</v>
      </c>
      <c r="CG72" s="247">
        <f t="shared" si="258"/>
        <v>0</v>
      </c>
      <c r="CH72" s="247">
        <f t="shared" si="258"/>
        <v>264</v>
      </c>
      <c r="CI72" s="247">
        <f t="shared" si="258"/>
        <v>2</v>
      </c>
      <c r="CJ72" s="247">
        <f t="shared" si="258"/>
        <v>0</v>
      </c>
      <c r="CK72" s="247">
        <f t="shared" si="258"/>
        <v>0</v>
      </c>
      <c r="CL72" s="247">
        <f t="shared" si="258"/>
        <v>0</v>
      </c>
      <c r="CM72" s="247">
        <f t="shared" si="258"/>
        <v>0</v>
      </c>
      <c r="CN72" s="247">
        <f t="shared" si="258"/>
        <v>0</v>
      </c>
      <c r="CO72" s="247">
        <f t="shared" si="258"/>
        <v>2</v>
      </c>
      <c r="CP72" s="247">
        <f t="shared" si="258"/>
        <v>0</v>
      </c>
      <c r="CQ72" s="247">
        <f t="shared" si="258"/>
        <v>0</v>
      </c>
      <c r="CR72" s="247">
        <f t="shared" si="258"/>
        <v>252</v>
      </c>
      <c r="CS72" s="247">
        <f t="shared" si="258"/>
        <v>10</v>
      </c>
      <c r="CT72" s="247">
        <f t="shared" si="258"/>
        <v>0</v>
      </c>
      <c r="CU72" s="247">
        <f t="shared" si="258"/>
        <v>0</v>
      </c>
      <c r="CV72" s="247">
        <f t="shared" si="258"/>
        <v>0</v>
      </c>
      <c r="CW72" s="247">
        <f t="shared" ref="CW72:DF72" si="259">SUM(CW74:CW79)</f>
        <v>0</v>
      </c>
      <c r="CX72" s="247">
        <f t="shared" si="259"/>
        <v>0</v>
      </c>
      <c r="CY72" s="247">
        <f t="shared" si="259"/>
        <v>0</v>
      </c>
      <c r="CZ72" s="247">
        <f t="shared" si="259"/>
        <v>0</v>
      </c>
      <c r="DA72" s="247">
        <f t="shared" si="259"/>
        <v>0</v>
      </c>
      <c r="DB72" s="247">
        <f t="shared" si="259"/>
        <v>0</v>
      </c>
      <c r="DC72" s="247">
        <f t="shared" si="259"/>
        <v>0</v>
      </c>
      <c r="DD72" s="247">
        <f t="shared" si="259"/>
        <v>0</v>
      </c>
      <c r="DE72" s="247">
        <f t="shared" si="259"/>
        <v>0</v>
      </c>
      <c r="DF72" s="247">
        <f t="shared" si="259"/>
        <v>0</v>
      </c>
      <c r="DG72" s="247">
        <f>DG71-DG74-DG77-DG75-DG76</f>
        <v>6</v>
      </c>
      <c r="DH72" s="247"/>
      <c r="DI72" s="247"/>
      <c r="DJ72" s="247"/>
      <c r="DK72" s="247"/>
      <c r="DL72" s="247"/>
      <c r="DM72" s="247"/>
      <c r="DN72" s="288">
        <f t="shared" ref="DN72:DQ72" si="260">SUM(DN74:DN79)</f>
        <v>0</v>
      </c>
      <c r="DO72" s="247">
        <f t="shared" si="260"/>
        <v>0</v>
      </c>
      <c r="DP72" s="247"/>
      <c r="DQ72" s="247">
        <f t="shared" si="260"/>
        <v>0</v>
      </c>
      <c r="DR72" s="214">
        <f t="shared" si="77"/>
        <v>634</v>
      </c>
      <c r="DS72" s="214" t="b">
        <f t="shared" si="57"/>
        <v>1</v>
      </c>
      <c r="DT72" s="277"/>
      <c r="DU72" s="277"/>
      <c r="DV72" s="277"/>
      <c r="DW72" s="277"/>
      <c r="DX72" s="278"/>
      <c r="DY72" s="249"/>
      <c r="DZ72" s="217"/>
      <c r="EA72" s="217"/>
      <c r="EB72" s="217"/>
      <c r="EC72" s="217"/>
      <c r="ED72" s="217"/>
      <c r="EE72" s="61"/>
      <c r="EF72" s="61"/>
      <c r="EG72" s="61"/>
      <c r="EH72" s="61"/>
      <c r="EI72" s="61"/>
      <c r="EJ72" s="61"/>
      <c r="EK72" s="61"/>
      <c r="EL72" s="61"/>
      <c r="EM72" s="61"/>
      <c r="EN72" s="61"/>
      <c r="EO72" s="61"/>
      <c r="EP72" s="61"/>
      <c r="EQ72" s="61"/>
      <c r="ER72" s="61"/>
      <c r="ES72" s="61"/>
      <c r="ET72" s="61"/>
      <c r="EU72" s="61"/>
      <c r="EV72" s="61"/>
      <c r="EW72" s="61"/>
      <c r="EX72" s="61"/>
      <c r="EY72" s="61"/>
      <c r="EZ72" s="61"/>
      <c r="FA72" s="61"/>
      <c r="FB72" s="61"/>
      <c r="FC72" s="61"/>
      <c r="FD72" s="61"/>
      <c r="FE72" s="61"/>
      <c r="FF72" s="61"/>
      <c r="FG72" s="61"/>
      <c r="FH72" s="61"/>
      <c r="FI72" s="61"/>
      <c r="FJ72" s="61"/>
      <c r="FK72" s="61"/>
      <c r="FL72" s="61"/>
      <c r="FM72" s="61"/>
      <c r="FN72" s="61"/>
      <c r="FO72" s="61"/>
      <c r="FP72" s="61"/>
    </row>
    <row r="73" spans="1:172" s="25" customFormat="1" ht="48" customHeight="1" x14ac:dyDescent="0.25">
      <c r="A73" s="377"/>
      <c r="B73" s="379"/>
      <c r="C73" s="274"/>
      <c r="D73" s="275"/>
      <c r="E73" s="275"/>
      <c r="F73" s="275"/>
      <c r="G73" s="274"/>
      <c r="H73" s="274"/>
      <c r="I73" s="274"/>
      <c r="J73" s="274"/>
      <c r="K73" s="276"/>
      <c r="L73" s="247">
        <f>L72-L75-L78-L76-L77</f>
        <v>166</v>
      </c>
      <c r="M73" s="247">
        <f t="shared" ref="M73:Y73" si="261">M72-M75-M78-M76-M77</f>
        <v>0</v>
      </c>
      <c r="N73" s="247">
        <f t="shared" si="261"/>
        <v>166</v>
      </c>
      <c r="O73" s="247">
        <f t="shared" si="261"/>
        <v>150</v>
      </c>
      <c r="P73" s="247">
        <f t="shared" si="261"/>
        <v>0</v>
      </c>
      <c r="Q73" s="247">
        <f t="shared" si="261"/>
        <v>68</v>
      </c>
      <c r="R73" s="247">
        <f t="shared" si="261"/>
        <v>80</v>
      </c>
      <c r="S73" s="247">
        <f t="shared" si="261"/>
        <v>0</v>
      </c>
      <c r="T73" s="247">
        <f t="shared" si="261"/>
        <v>0</v>
      </c>
      <c r="U73" s="247">
        <f t="shared" si="261"/>
        <v>2</v>
      </c>
      <c r="V73" s="247">
        <f t="shared" si="261"/>
        <v>6</v>
      </c>
      <c r="W73" s="247">
        <f t="shared" si="261"/>
        <v>0</v>
      </c>
      <c r="X73" s="247">
        <f t="shared" si="261"/>
        <v>0</v>
      </c>
      <c r="Y73" s="247">
        <f t="shared" si="261"/>
        <v>10</v>
      </c>
      <c r="Z73" s="247">
        <f t="shared" ref="Z73:BZ73" si="262">Z72-Z75-Z78+Z76+Z77</f>
        <v>0</v>
      </c>
      <c r="AA73" s="247">
        <f t="shared" si="262"/>
        <v>0</v>
      </c>
      <c r="AB73" s="247">
        <f t="shared" si="262"/>
        <v>0</v>
      </c>
      <c r="AC73" s="247">
        <f t="shared" si="262"/>
        <v>0</v>
      </c>
      <c r="AD73" s="247">
        <f t="shared" si="262"/>
        <v>0</v>
      </c>
      <c r="AE73" s="247">
        <f t="shared" si="262"/>
        <v>0</v>
      </c>
      <c r="AF73" s="247">
        <f t="shared" si="262"/>
        <v>0</v>
      </c>
      <c r="AG73" s="247">
        <f t="shared" si="262"/>
        <v>0</v>
      </c>
      <c r="AH73" s="247">
        <f t="shared" si="262"/>
        <v>0</v>
      </c>
      <c r="AI73" s="247">
        <f t="shared" si="262"/>
        <v>0</v>
      </c>
      <c r="AJ73" s="247">
        <f t="shared" si="262"/>
        <v>0</v>
      </c>
      <c r="AK73" s="247">
        <f t="shared" si="262"/>
        <v>0</v>
      </c>
      <c r="AL73" s="247">
        <f t="shared" si="262"/>
        <v>0</v>
      </c>
      <c r="AM73" s="247">
        <f t="shared" si="262"/>
        <v>0</v>
      </c>
      <c r="AN73" s="247">
        <f t="shared" si="262"/>
        <v>0</v>
      </c>
      <c r="AO73" s="247">
        <f t="shared" si="262"/>
        <v>0</v>
      </c>
      <c r="AP73" s="247">
        <f t="shared" si="262"/>
        <v>0</v>
      </c>
      <c r="AQ73" s="247">
        <f t="shared" si="262"/>
        <v>0</v>
      </c>
      <c r="AR73" s="247">
        <f t="shared" si="262"/>
        <v>0</v>
      </c>
      <c r="AS73" s="247">
        <f t="shared" si="262"/>
        <v>0</v>
      </c>
      <c r="AT73" s="247">
        <f t="shared" si="262"/>
        <v>0</v>
      </c>
      <c r="AU73" s="247">
        <f t="shared" si="262"/>
        <v>0</v>
      </c>
      <c r="AV73" s="247">
        <f t="shared" si="262"/>
        <v>0</v>
      </c>
      <c r="AW73" s="247">
        <f t="shared" si="262"/>
        <v>0</v>
      </c>
      <c r="AX73" s="247">
        <f t="shared" si="262"/>
        <v>0</v>
      </c>
      <c r="AY73" s="247">
        <f t="shared" si="262"/>
        <v>0</v>
      </c>
      <c r="AZ73" s="247">
        <f t="shared" si="262"/>
        <v>0</v>
      </c>
      <c r="BA73" s="247">
        <f t="shared" si="262"/>
        <v>0</v>
      </c>
      <c r="BB73" s="247">
        <f t="shared" si="262"/>
        <v>0</v>
      </c>
      <c r="BC73" s="247">
        <f t="shared" si="262"/>
        <v>0</v>
      </c>
      <c r="BD73" s="247">
        <f t="shared" si="262"/>
        <v>0</v>
      </c>
      <c r="BE73" s="247">
        <f t="shared" si="262"/>
        <v>0</v>
      </c>
      <c r="BF73" s="247">
        <f t="shared" si="262"/>
        <v>0</v>
      </c>
      <c r="BG73" s="247">
        <f t="shared" si="262"/>
        <v>0</v>
      </c>
      <c r="BH73" s="247">
        <f t="shared" si="262"/>
        <v>0</v>
      </c>
      <c r="BI73" s="247">
        <f t="shared" si="262"/>
        <v>0</v>
      </c>
      <c r="BJ73" s="247">
        <f>BJ72-BJ75-BJ78-BJ76-BJ77</f>
        <v>76</v>
      </c>
      <c r="BK73" s="247">
        <f t="shared" si="262"/>
        <v>74</v>
      </c>
      <c r="BL73" s="247">
        <f t="shared" si="262"/>
        <v>0</v>
      </c>
      <c r="BM73" s="247">
        <f t="shared" si="262"/>
        <v>32</v>
      </c>
      <c r="BN73" s="247">
        <f t="shared" si="262"/>
        <v>42</v>
      </c>
      <c r="BO73" s="247">
        <f t="shared" si="262"/>
        <v>0</v>
      </c>
      <c r="BP73" s="247">
        <f t="shared" si="262"/>
        <v>0</v>
      </c>
      <c r="BQ73" s="247">
        <f t="shared" si="262"/>
        <v>0</v>
      </c>
      <c r="BR73" s="247">
        <f t="shared" si="262"/>
        <v>2</v>
      </c>
      <c r="BS73" s="247">
        <f t="shared" si="262"/>
        <v>0</v>
      </c>
      <c r="BT73" s="247">
        <f>BT72-BT75-BT78-BT76-BT77</f>
        <v>0</v>
      </c>
      <c r="BU73" s="247">
        <f t="shared" si="262"/>
        <v>0</v>
      </c>
      <c r="BV73" s="247">
        <f>BV72-BV75-BV78-BV76-BV77</f>
        <v>78</v>
      </c>
      <c r="BW73" s="247">
        <f t="shared" si="262"/>
        <v>74</v>
      </c>
      <c r="BX73" s="247">
        <f t="shared" si="262"/>
        <v>0</v>
      </c>
      <c r="BY73" s="247">
        <f t="shared" si="262"/>
        <v>36</v>
      </c>
      <c r="BZ73" s="247">
        <f t="shared" si="262"/>
        <v>38</v>
      </c>
      <c r="CA73" s="247">
        <f t="shared" ref="CA73:DQ73" si="263">CA72-CA75-CA78+CA76+CA77</f>
        <v>0</v>
      </c>
      <c r="CB73" s="247">
        <f t="shared" si="263"/>
        <v>0</v>
      </c>
      <c r="CC73" s="247">
        <f t="shared" si="263"/>
        <v>0</v>
      </c>
      <c r="CD73" s="247">
        <f t="shared" si="263"/>
        <v>4</v>
      </c>
      <c r="CE73" s="247">
        <f t="shared" si="263"/>
        <v>0</v>
      </c>
      <c r="CF73" s="247">
        <f>CF72-CF75-CF78-CF76-CF77</f>
        <v>0</v>
      </c>
      <c r="CG73" s="247">
        <f t="shared" si="263"/>
        <v>0</v>
      </c>
      <c r="CH73" s="247">
        <f>CH72-CH75-CH78-CH76-CH77</f>
        <v>12</v>
      </c>
      <c r="CI73" s="247">
        <f t="shared" si="263"/>
        <v>2</v>
      </c>
      <c r="CJ73" s="247">
        <f t="shared" si="263"/>
        <v>0</v>
      </c>
      <c r="CK73" s="247">
        <f t="shared" si="263"/>
        <v>0</v>
      </c>
      <c r="CL73" s="247">
        <f t="shared" si="263"/>
        <v>0</v>
      </c>
      <c r="CM73" s="247">
        <f t="shared" si="263"/>
        <v>0</v>
      </c>
      <c r="CN73" s="247">
        <f t="shared" si="263"/>
        <v>0</v>
      </c>
      <c r="CO73" s="247">
        <f t="shared" si="263"/>
        <v>2</v>
      </c>
      <c r="CP73" s="247">
        <f t="shared" si="263"/>
        <v>0</v>
      </c>
      <c r="CQ73" s="247">
        <f t="shared" si="263"/>
        <v>0</v>
      </c>
      <c r="CR73" s="247">
        <f>CR72-CR75-CR78-CR76-CR77</f>
        <v>0</v>
      </c>
      <c r="CS73" s="247">
        <f t="shared" si="263"/>
        <v>10</v>
      </c>
      <c r="CT73" s="247">
        <f>CT72-CT75-CT78-CT76-CT77</f>
        <v>0</v>
      </c>
      <c r="CU73" s="247">
        <f t="shared" si="263"/>
        <v>0</v>
      </c>
      <c r="CV73" s="247">
        <f t="shared" si="263"/>
        <v>0</v>
      </c>
      <c r="CW73" s="247">
        <f t="shared" si="263"/>
        <v>0</v>
      </c>
      <c r="CX73" s="247">
        <f t="shared" si="263"/>
        <v>0</v>
      </c>
      <c r="CY73" s="247">
        <f t="shared" si="263"/>
        <v>0</v>
      </c>
      <c r="CZ73" s="247">
        <f t="shared" si="263"/>
        <v>0</v>
      </c>
      <c r="DA73" s="247">
        <f t="shared" si="263"/>
        <v>0</v>
      </c>
      <c r="DB73" s="247">
        <f t="shared" si="263"/>
        <v>0</v>
      </c>
      <c r="DC73" s="247">
        <f t="shared" si="263"/>
        <v>0</v>
      </c>
      <c r="DD73" s="247">
        <f>DD72-DD75-DD78-DD76-DD77</f>
        <v>0</v>
      </c>
      <c r="DE73" s="247">
        <f t="shared" si="263"/>
        <v>0</v>
      </c>
      <c r="DF73" s="247">
        <f>DF72-DF75-DF78-DF76-DF77</f>
        <v>0</v>
      </c>
      <c r="DG73" s="247">
        <v>0</v>
      </c>
      <c r="DH73" s="247">
        <f t="shared" si="263"/>
        <v>0</v>
      </c>
      <c r="DI73" s="247">
        <f t="shared" si="263"/>
        <v>0</v>
      </c>
      <c r="DJ73" s="247">
        <f t="shared" si="263"/>
        <v>0</v>
      </c>
      <c r="DK73" s="247">
        <f t="shared" si="263"/>
        <v>0</v>
      </c>
      <c r="DL73" s="247">
        <f t="shared" si="263"/>
        <v>0</v>
      </c>
      <c r="DM73" s="247">
        <f t="shared" si="263"/>
        <v>0</v>
      </c>
      <c r="DN73" s="247">
        <f t="shared" si="263"/>
        <v>0</v>
      </c>
      <c r="DO73" s="247">
        <f t="shared" si="263"/>
        <v>0</v>
      </c>
      <c r="DP73" s="247">
        <f>DP72-DP75-DP78-DP76-DP77</f>
        <v>0</v>
      </c>
      <c r="DQ73" s="247">
        <f t="shared" si="263"/>
        <v>0</v>
      </c>
      <c r="DR73" s="214">
        <f>AX73+BJ73+BV73+CH73+CT73+DF73</f>
        <v>166</v>
      </c>
      <c r="DS73" s="214" t="b">
        <f>DR73=L73</f>
        <v>1</v>
      </c>
      <c r="DT73" s="277"/>
      <c r="DU73" s="277"/>
      <c r="DV73" s="277"/>
      <c r="DW73" s="277"/>
      <c r="DX73" s="278"/>
      <c r="DY73" s="249"/>
      <c r="DZ73" s="217"/>
      <c r="EA73" s="217"/>
      <c r="EB73" s="217"/>
      <c r="EC73" s="217"/>
      <c r="ED73" s="217"/>
      <c r="EE73" s="61"/>
      <c r="EF73" s="61"/>
      <c r="EG73" s="61"/>
      <c r="EH73" s="61"/>
      <c r="EI73" s="61"/>
      <c r="EJ73" s="61"/>
      <c r="EK73" s="61"/>
      <c r="EL73" s="61"/>
      <c r="EM73" s="61"/>
      <c r="EN73" s="61"/>
      <c r="EO73" s="61"/>
      <c r="EP73" s="61"/>
      <c r="EQ73" s="61"/>
      <c r="ER73" s="61"/>
      <c r="ES73" s="61"/>
      <c r="ET73" s="61"/>
      <c r="EU73" s="61"/>
      <c r="EV73" s="61"/>
      <c r="EW73" s="61"/>
      <c r="EX73" s="61"/>
      <c r="EY73" s="61"/>
      <c r="EZ73" s="61"/>
      <c r="FA73" s="61"/>
      <c r="FB73" s="61"/>
      <c r="FC73" s="61"/>
      <c r="FD73" s="61"/>
      <c r="FE73" s="61"/>
      <c r="FF73" s="61"/>
      <c r="FG73" s="61"/>
      <c r="FH73" s="61"/>
      <c r="FI73" s="61"/>
      <c r="FJ73" s="61"/>
      <c r="FK73" s="61"/>
      <c r="FL73" s="61"/>
      <c r="FM73" s="61"/>
      <c r="FN73" s="61"/>
      <c r="FO73" s="61"/>
      <c r="FP73" s="61"/>
    </row>
    <row r="74" spans="1:172" s="22" customFormat="1" ht="30" x14ac:dyDescent="0.25">
      <c r="A74" s="289" t="s">
        <v>138</v>
      </c>
      <c r="B74" s="234" t="s">
        <v>300</v>
      </c>
      <c r="C74" s="219" t="str">
        <f t="shared" ref="C74:C79" si="264">_xlfn.CONCAT(D74, ",", E74,",",F74,", ",G74,", ",H74,", ",I74,",",J74,", ",K74)</f>
        <v xml:space="preserve">,,, ДФК, ДЗ, ,, </v>
      </c>
      <c r="D74" s="219"/>
      <c r="E74" s="219"/>
      <c r="F74" s="290"/>
      <c r="G74" s="236" t="s">
        <v>284</v>
      </c>
      <c r="H74" s="258" t="s">
        <v>124</v>
      </c>
      <c r="I74" s="219"/>
      <c r="J74" s="219"/>
      <c r="K74" s="221"/>
      <c r="L74" s="213">
        <f t="shared" si="29"/>
        <v>154</v>
      </c>
      <c r="M74" s="97">
        <v>0</v>
      </c>
      <c r="N74" s="97">
        <v>154</v>
      </c>
      <c r="O74" s="57">
        <f t="shared" ref="O74:Y79" si="265">AY74+BK74+BW74+CI74+CU74+DG74</f>
        <v>148</v>
      </c>
      <c r="P74" s="57">
        <f t="shared" si="265"/>
        <v>0</v>
      </c>
      <c r="Q74" s="57">
        <f t="shared" si="265"/>
        <v>68</v>
      </c>
      <c r="R74" s="57">
        <f t="shared" si="265"/>
        <v>80</v>
      </c>
      <c r="S74" s="57">
        <f t="shared" si="265"/>
        <v>0</v>
      </c>
      <c r="T74" s="57">
        <f t="shared" si="265"/>
        <v>0</v>
      </c>
      <c r="U74" s="57">
        <f t="shared" si="265"/>
        <v>0</v>
      </c>
      <c r="V74" s="57">
        <f t="shared" si="265"/>
        <v>6</v>
      </c>
      <c r="W74" s="57">
        <f t="shared" si="265"/>
        <v>0</v>
      </c>
      <c r="X74" s="57">
        <f t="shared" si="265"/>
        <v>0</v>
      </c>
      <c r="Y74" s="57">
        <f t="shared" si="265"/>
        <v>0</v>
      </c>
      <c r="Z74" s="213"/>
      <c r="AA74" s="57">
        <f>Z74-AK74-AI74-AH74</f>
        <v>0</v>
      </c>
      <c r="AB74" s="223"/>
      <c r="AC74" s="224">
        <f>AA74-AB74-AD74-AE74-AF74-AG74</f>
        <v>0</v>
      </c>
      <c r="AD74" s="224"/>
      <c r="AE74" s="224"/>
      <c r="AF74" s="224"/>
      <c r="AG74" s="224"/>
      <c r="AH74" s="57"/>
      <c r="AI74" s="57"/>
      <c r="AJ74" s="57"/>
      <c r="AK74" s="57"/>
      <c r="AL74" s="213"/>
      <c r="AM74" s="57">
        <f>AL74-AW74-AU74-AT74</f>
        <v>0</v>
      </c>
      <c r="AN74" s="223"/>
      <c r="AO74" s="224">
        <f>AM74-AN74-AP74-AQ74-AR74-AS74</f>
        <v>0</v>
      </c>
      <c r="AP74" s="224"/>
      <c r="AQ74" s="224"/>
      <c r="AR74" s="224"/>
      <c r="AS74" s="224"/>
      <c r="AT74" s="57"/>
      <c r="AU74" s="57"/>
      <c r="AV74" s="57"/>
      <c r="AW74" s="57"/>
      <c r="AX74" s="253">
        <v>0</v>
      </c>
      <c r="AY74" s="57">
        <f t="shared" ref="AY74:AY79" si="266">AX74-BI74-BG74-BF74</f>
        <v>0</v>
      </c>
      <c r="AZ74" s="224"/>
      <c r="BA74" s="224">
        <f>AY74-AZ74-BB74-BC74-BD74-BE74</f>
        <v>0</v>
      </c>
      <c r="BB74" s="224"/>
      <c r="BC74" s="224"/>
      <c r="BD74" s="224"/>
      <c r="BE74" s="224"/>
      <c r="BF74" s="97"/>
      <c r="BG74" s="97"/>
      <c r="BH74" s="97"/>
      <c r="BI74" s="97"/>
      <c r="BJ74" s="253">
        <v>76</v>
      </c>
      <c r="BK74" s="57">
        <f t="shared" ref="BK74" si="267">BJ74-BU74-BS74-BR74</f>
        <v>74</v>
      </c>
      <c r="BL74" s="224"/>
      <c r="BM74" s="224">
        <f>BK74-BL74-BN74-BO74-BP74-BQ74</f>
        <v>32</v>
      </c>
      <c r="BN74" s="224">
        <v>42</v>
      </c>
      <c r="BO74" s="224"/>
      <c r="BP74" s="224"/>
      <c r="BQ74" s="224"/>
      <c r="BR74" s="97">
        <v>2</v>
      </c>
      <c r="BS74" s="97"/>
      <c r="BT74" s="97"/>
      <c r="BU74" s="97"/>
      <c r="BV74" s="253">
        <v>78</v>
      </c>
      <c r="BW74" s="57">
        <f>BV74-CG74-CE74-CD74</f>
        <v>74</v>
      </c>
      <c r="BX74" s="224"/>
      <c r="BY74" s="224">
        <f>BW74-BX74-BZ74-CA74-CB74-CC74</f>
        <v>36</v>
      </c>
      <c r="BZ74" s="224">
        <v>38</v>
      </c>
      <c r="CA74" s="224"/>
      <c r="CB74" s="224"/>
      <c r="CC74" s="224"/>
      <c r="CD74" s="97">
        <v>4</v>
      </c>
      <c r="CE74" s="97"/>
      <c r="CF74" s="97"/>
      <c r="CG74" s="97"/>
      <c r="CH74" s="253">
        <v>0</v>
      </c>
      <c r="CI74" s="225">
        <f>CH74-CS74-CQ74-CP74-CR74</f>
        <v>0</v>
      </c>
      <c r="CJ74" s="224"/>
      <c r="CK74" s="224">
        <f>CI74-CJ74-CL74-CM74-CN74-CO74</f>
        <v>0</v>
      </c>
      <c r="CL74" s="224"/>
      <c r="CM74" s="224"/>
      <c r="CN74" s="224"/>
      <c r="CO74" s="224"/>
      <c r="CP74" s="97"/>
      <c r="CQ74" s="97"/>
      <c r="CR74" s="97"/>
      <c r="CS74" s="97"/>
      <c r="CT74" s="253">
        <v>0</v>
      </c>
      <c r="CU74" s="225">
        <f t="shared" ref="CU74:CU79" si="268">CT74-DE74-DC74-DB74-DD74</f>
        <v>0</v>
      </c>
      <c r="CV74" s="224"/>
      <c r="CW74" s="224">
        <f>CU74-CV74-CX74-CY74-CZ74-DA74</f>
        <v>0</v>
      </c>
      <c r="CX74" s="224"/>
      <c r="CY74" s="224"/>
      <c r="CZ74" s="224"/>
      <c r="DA74" s="224"/>
      <c r="DB74" s="97"/>
      <c r="DC74" s="97"/>
      <c r="DD74" s="97"/>
      <c r="DE74" s="97"/>
      <c r="DF74" s="253">
        <v>0</v>
      </c>
      <c r="DG74" s="225">
        <f t="shared" ref="DG74:DG79" si="269">DF74-DQ74-DO74-DN74-DP74</f>
        <v>0</v>
      </c>
      <c r="DH74" s="224"/>
      <c r="DI74" s="224">
        <f>DG74-DH74-DJ74-DK74-DL74-DM74</f>
        <v>0</v>
      </c>
      <c r="DJ74" s="224"/>
      <c r="DK74" s="224"/>
      <c r="DL74" s="224"/>
      <c r="DM74" s="224"/>
      <c r="DN74" s="255"/>
      <c r="DO74" s="256"/>
      <c r="DP74" s="256"/>
      <c r="DQ74" s="256"/>
      <c r="DR74" s="214">
        <f>AX74+BJ74+BV74+CH74+CT74+DF74</f>
        <v>154</v>
      </c>
      <c r="DS74" s="214" t="b">
        <f t="shared" si="57"/>
        <v>1</v>
      </c>
      <c r="DT74" s="277"/>
      <c r="DU74" s="277"/>
      <c r="DV74" s="277"/>
      <c r="DW74" s="277"/>
      <c r="DX74" s="278"/>
      <c r="DY74" s="249"/>
      <c r="DZ74" s="217"/>
      <c r="EA74" s="217"/>
      <c r="EB74" s="217"/>
      <c r="EC74" s="217"/>
      <c r="ED74" s="217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</row>
    <row r="75" spans="1:172" s="26" customFormat="1" x14ac:dyDescent="0.25">
      <c r="A75" s="261" t="s">
        <v>302</v>
      </c>
      <c r="B75" s="285" t="s">
        <v>301</v>
      </c>
      <c r="C75" s="219" t="str">
        <f t="shared" si="264"/>
        <v xml:space="preserve">,,, З, , ,, </v>
      </c>
      <c r="D75" s="291"/>
      <c r="E75" s="291"/>
      <c r="F75" s="291"/>
      <c r="G75" s="287" t="s">
        <v>128</v>
      </c>
      <c r="H75" s="287"/>
      <c r="I75" s="287"/>
      <c r="J75" s="287"/>
      <c r="K75" s="292"/>
      <c r="L75" s="213">
        <f t="shared" si="29"/>
        <v>72</v>
      </c>
      <c r="M75" s="261"/>
      <c r="N75" s="261">
        <v>72</v>
      </c>
      <c r="O75" s="266">
        <f t="shared" si="265"/>
        <v>0</v>
      </c>
      <c r="P75" s="266">
        <f t="shared" si="265"/>
        <v>0</v>
      </c>
      <c r="Q75" s="266">
        <f t="shared" si="265"/>
        <v>0</v>
      </c>
      <c r="R75" s="266">
        <f t="shared" si="265"/>
        <v>0</v>
      </c>
      <c r="S75" s="266">
        <f t="shared" si="265"/>
        <v>0</v>
      </c>
      <c r="T75" s="266">
        <f t="shared" si="265"/>
        <v>0</v>
      </c>
      <c r="U75" s="266">
        <f t="shared" si="265"/>
        <v>0</v>
      </c>
      <c r="V75" s="266">
        <f t="shared" si="265"/>
        <v>0</v>
      </c>
      <c r="W75" s="266">
        <f t="shared" si="265"/>
        <v>0</v>
      </c>
      <c r="X75" s="266">
        <f t="shared" si="265"/>
        <v>72</v>
      </c>
      <c r="Y75" s="266">
        <f t="shared" si="265"/>
        <v>0</v>
      </c>
      <c r="Z75" s="213"/>
      <c r="AA75" s="266"/>
      <c r="AB75" s="266"/>
      <c r="AC75" s="266"/>
      <c r="AD75" s="266"/>
      <c r="AE75" s="266"/>
      <c r="AF75" s="266"/>
      <c r="AG75" s="266"/>
      <c r="AH75" s="266"/>
      <c r="AI75" s="266"/>
      <c r="AJ75" s="266"/>
      <c r="AK75" s="266"/>
      <c r="AL75" s="213"/>
      <c r="AM75" s="266"/>
      <c r="AN75" s="266"/>
      <c r="AO75" s="266"/>
      <c r="AP75" s="266"/>
      <c r="AQ75" s="266"/>
      <c r="AR75" s="266"/>
      <c r="AS75" s="266"/>
      <c r="AT75" s="266"/>
      <c r="AU75" s="266"/>
      <c r="AV75" s="266"/>
      <c r="AW75" s="266"/>
      <c r="AX75" s="253">
        <v>0</v>
      </c>
      <c r="AY75" s="266">
        <f t="shared" si="266"/>
        <v>0</v>
      </c>
      <c r="AZ75" s="266"/>
      <c r="BA75" s="266"/>
      <c r="BB75" s="266"/>
      <c r="BC75" s="266"/>
      <c r="BD75" s="266"/>
      <c r="BE75" s="266"/>
      <c r="BF75" s="261"/>
      <c r="BG75" s="261"/>
      <c r="BH75" s="261"/>
      <c r="BI75" s="261"/>
      <c r="BJ75" s="253">
        <v>72</v>
      </c>
      <c r="BK75" s="266">
        <f>BJ75-BU75-BS75-BR75-BT75</f>
        <v>0</v>
      </c>
      <c r="BL75" s="266"/>
      <c r="BM75" s="266"/>
      <c r="BN75" s="266"/>
      <c r="BO75" s="266"/>
      <c r="BP75" s="266"/>
      <c r="BQ75" s="266"/>
      <c r="BR75" s="261"/>
      <c r="BS75" s="261"/>
      <c r="BT75" s="261">
        <v>72</v>
      </c>
      <c r="BU75" s="261"/>
      <c r="BV75" s="253"/>
      <c r="BW75" s="266">
        <f t="shared" ref="BW75:BW78" si="270">BV75-CG75-CE75-CD75-CF75</f>
        <v>0</v>
      </c>
      <c r="BX75" s="266"/>
      <c r="BY75" s="266"/>
      <c r="BZ75" s="266"/>
      <c r="CA75" s="266"/>
      <c r="CB75" s="266"/>
      <c r="CC75" s="266"/>
      <c r="CD75" s="261"/>
      <c r="CE75" s="261"/>
      <c r="CF75" s="261"/>
      <c r="CG75" s="261"/>
      <c r="CH75" s="253">
        <v>0</v>
      </c>
      <c r="CI75" s="266">
        <f>CH75-CS75-CQ75-CP75-CR75</f>
        <v>0</v>
      </c>
      <c r="CJ75" s="266"/>
      <c r="CK75" s="266"/>
      <c r="CL75" s="266"/>
      <c r="CM75" s="266"/>
      <c r="CN75" s="266"/>
      <c r="CO75" s="266"/>
      <c r="CP75" s="261"/>
      <c r="CQ75" s="261"/>
      <c r="CR75" s="261"/>
      <c r="CS75" s="261"/>
      <c r="CT75" s="253">
        <v>0</v>
      </c>
      <c r="CU75" s="266">
        <f t="shared" si="268"/>
        <v>0</v>
      </c>
      <c r="CV75" s="266"/>
      <c r="CW75" s="266"/>
      <c r="CX75" s="266"/>
      <c r="CY75" s="266"/>
      <c r="CZ75" s="266"/>
      <c r="DA75" s="266"/>
      <c r="DB75" s="261"/>
      <c r="DC75" s="261"/>
      <c r="DD75" s="261"/>
      <c r="DE75" s="261"/>
      <c r="DF75" s="253">
        <v>0</v>
      </c>
      <c r="DG75" s="266">
        <f t="shared" si="269"/>
        <v>0</v>
      </c>
      <c r="DH75" s="266"/>
      <c r="DI75" s="266"/>
      <c r="DJ75" s="266"/>
      <c r="DK75" s="266"/>
      <c r="DL75" s="266"/>
      <c r="DM75" s="266"/>
      <c r="DN75" s="267"/>
      <c r="DO75" s="268"/>
      <c r="DP75" s="268"/>
      <c r="DQ75" s="268"/>
      <c r="DR75" s="214">
        <f t="shared" si="77"/>
        <v>72</v>
      </c>
      <c r="DS75" s="214" t="b">
        <f t="shared" si="57"/>
        <v>1</v>
      </c>
      <c r="DT75" s="277"/>
      <c r="DU75" s="277"/>
      <c r="DV75" s="277"/>
      <c r="DW75" s="277"/>
      <c r="DX75" s="278"/>
      <c r="DY75" s="249"/>
      <c r="DZ75" s="217"/>
      <c r="EA75" s="217"/>
      <c r="EB75" s="217"/>
      <c r="EC75" s="217"/>
      <c r="ED75" s="217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1"/>
      <c r="FL75" s="61"/>
      <c r="FM75" s="61"/>
      <c r="FN75" s="61"/>
      <c r="FO75" s="61"/>
      <c r="FP75" s="61"/>
    </row>
    <row r="76" spans="1:172" s="26" customFormat="1" ht="30" x14ac:dyDescent="0.25">
      <c r="A76" s="261" t="s">
        <v>304</v>
      </c>
      <c r="B76" s="285" t="s">
        <v>303</v>
      </c>
      <c r="C76" s="219" t="str">
        <f t="shared" si="264"/>
        <v xml:space="preserve">,,, , З, ,, </v>
      </c>
      <c r="D76" s="291"/>
      <c r="E76" s="291"/>
      <c r="F76" s="291"/>
      <c r="G76" s="287"/>
      <c r="H76" s="287" t="s">
        <v>128</v>
      </c>
      <c r="I76" s="287"/>
      <c r="J76" s="287"/>
      <c r="K76" s="292"/>
      <c r="L76" s="213">
        <f t="shared" si="29"/>
        <v>72</v>
      </c>
      <c r="M76" s="261"/>
      <c r="N76" s="261">
        <v>72</v>
      </c>
      <c r="O76" s="266">
        <f t="shared" ref="O76:O77" si="271">AY76+BK76+BW76+CI76+CU76+DG76</f>
        <v>0</v>
      </c>
      <c r="P76" s="266">
        <f t="shared" ref="P76:P77" si="272">AZ76+BL76+BX76+CJ76+CV76+DH76</f>
        <v>0</v>
      </c>
      <c r="Q76" s="266">
        <f t="shared" ref="Q76:Q77" si="273">BA76+BM76+BY76+CK76+CW76+DI76</f>
        <v>0</v>
      </c>
      <c r="R76" s="266">
        <f t="shared" ref="R76:R77" si="274">BB76+BN76+BZ76+CL76+CX76+DJ76</f>
        <v>0</v>
      </c>
      <c r="S76" s="266">
        <f t="shared" ref="S76:S77" si="275">BC76+BO76+CA76+CM76+CY76+DK76</f>
        <v>0</v>
      </c>
      <c r="T76" s="266">
        <f t="shared" ref="T76:T77" si="276">BD76+BP76+CB76+CN76+CZ76+DL76</f>
        <v>0</v>
      </c>
      <c r="U76" s="266">
        <f t="shared" ref="U76:U77" si="277">BE76+BQ76+CC76+CO76+DA76+DM76</f>
        <v>0</v>
      </c>
      <c r="V76" s="266">
        <f t="shared" ref="V76:V77" si="278">BF76+BR76+CD76+CP76+DB76+DN76</f>
        <v>0</v>
      </c>
      <c r="W76" s="266">
        <f t="shared" ref="W76:W77" si="279">BG76+BS76+CE76+CQ76+DC76+DO76</f>
        <v>0</v>
      </c>
      <c r="X76" s="266">
        <f t="shared" ref="X76:X77" si="280">BH76+BT76+CF76+CR76+DD76+DP76</f>
        <v>72</v>
      </c>
      <c r="Y76" s="266">
        <f t="shared" ref="Y76:Y77" si="281">BI76+BU76+CG76+CS76+DE76+DQ76</f>
        <v>0</v>
      </c>
      <c r="Z76" s="213"/>
      <c r="AA76" s="266"/>
      <c r="AB76" s="266"/>
      <c r="AC76" s="266"/>
      <c r="AD76" s="266"/>
      <c r="AE76" s="266"/>
      <c r="AF76" s="266"/>
      <c r="AG76" s="266"/>
      <c r="AH76" s="266"/>
      <c r="AI76" s="266"/>
      <c r="AJ76" s="266"/>
      <c r="AK76" s="266"/>
      <c r="AL76" s="213"/>
      <c r="AM76" s="266"/>
      <c r="AN76" s="266"/>
      <c r="AO76" s="266"/>
      <c r="AP76" s="266"/>
      <c r="AQ76" s="266"/>
      <c r="AR76" s="266"/>
      <c r="AS76" s="266"/>
      <c r="AT76" s="266"/>
      <c r="AU76" s="266"/>
      <c r="AV76" s="266"/>
      <c r="AW76" s="266"/>
      <c r="AX76" s="253"/>
      <c r="AY76" s="266"/>
      <c r="AZ76" s="266"/>
      <c r="BA76" s="266"/>
      <c r="BB76" s="266"/>
      <c r="BC76" s="266"/>
      <c r="BD76" s="266"/>
      <c r="BE76" s="266"/>
      <c r="BF76" s="261"/>
      <c r="BG76" s="261"/>
      <c r="BH76" s="261"/>
      <c r="BI76" s="261"/>
      <c r="BJ76" s="253"/>
      <c r="BK76" s="266"/>
      <c r="BL76" s="266"/>
      <c r="BM76" s="266"/>
      <c r="BN76" s="266"/>
      <c r="BO76" s="266"/>
      <c r="BP76" s="266"/>
      <c r="BQ76" s="266"/>
      <c r="BR76" s="261"/>
      <c r="BS76" s="261"/>
      <c r="BT76" s="261"/>
      <c r="BU76" s="261"/>
      <c r="BV76" s="253">
        <v>72</v>
      </c>
      <c r="BW76" s="266"/>
      <c r="BX76" s="266"/>
      <c r="BY76" s="266"/>
      <c r="BZ76" s="266"/>
      <c r="CA76" s="266"/>
      <c r="CB76" s="266"/>
      <c r="CC76" s="266"/>
      <c r="CD76" s="261"/>
      <c r="CE76" s="261"/>
      <c r="CF76" s="261">
        <v>72</v>
      </c>
      <c r="CG76" s="261"/>
      <c r="CH76" s="253"/>
      <c r="CI76" s="266"/>
      <c r="CJ76" s="266"/>
      <c r="CK76" s="266"/>
      <c r="CL76" s="266"/>
      <c r="CM76" s="266"/>
      <c r="CN76" s="266"/>
      <c r="CO76" s="266"/>
      <c r="CP76" s="261"/>
      <c r="CQ76" s="261"/>
      <c r="CR76" s="261"/>
      <c r="CS76" s="261"/>
      <c r="CT76" s="253"/>
      <c r="CU76" s="266"/>
      <c r="CV76" s="266"/>
      <c r="CW76" s="266"/>
      <c r="CX76" s="266"/>
      <c r="CY76" s="266"/>
      <c r="CZ76" s="266"/>
      <c r="DA76" s="266"/>
      <c r="DB76" s="261"/>
      <c r="DC76" s="261"/>
      <c r="DD76" s="261"/>
      <c r="DE76" s="261"/>
      <c r="DF76" s="253"/>
      <c r="DG76" s="266"/>
      <c r="DH76" s="266"/>
      <c r="DI76" s="266"/>
      <c r="DJ76" s="266"/>
      <c r="DK76" s="266"/>
      <c r="DL76" s="266"/>
      <c r="DM76" s="266"/>
      <c r="DN76" s="267"/>
      <c r="DO76" s="268"/>
      <c r="DP76" s="268"/>
      <c r="DQ76" s="268"/>
      <c r="DR76" s="214">
        <f t="shared" ref="DR76:DR77" si="282">AX76+BJ76+BV76+CH76+CT76+DF76</f>
        <v>72</v>
      </c>
      <c r="DS76" s="214" t="b">
        <f t="shared" ref="DS76:DS77" si="283">DR76=L76</f>
        <v>1</v>
      </c>
      <c r="DT76" s="277"/>
      <c r="DU76" s="277"/>
      <c r="DV76" s="277"/>
      <c r="DW76" s="277"/>
      <c r="DX76" s="278"/>
      <c r="DY76" s="249"/>
      <c r="DZ76" s="217"/>
      <c r="EA76" s="217"/>
      <c r="EB76" s="217"/>
      <c r="EC76" s="217"/>
      <c r="ED76" s="217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61"/>
      <c r="FH76" s="61"/>
      <c r="FI76" s="61"/>
      <c r="FJ76" s="61"/>
      <c r="FK76" s="61"/>
      <c r="FL76" s="61"/>
      <c r="FM76" s="61"/>
      <c r="FN76" s="61"/>
      <c r="FO76" s="61"/>
      <c r="FP76" s="61"/>
    </row>
    <row r="77" spans="1:172" s="26" customFormat="1" x14ac:dyDescent="0.25">
      <c r="A77" s="261" t="s">
        <v>306</v>
      </c>
      <c r="B77" s="285" t="s">
        <v>305</v>
      </c>
      <c r="C77" s="219" t="str">
        <f t="shared" si="264"/>
        <v xml:space="preserve">,,, , З, ,, </v>
      </c>
      <c r="D77" s="291"/>
      <c r="E77" s="291"/>
      <c r="F77" s="291"/>
      <c r="G77" s="287"/>
      <c r="H77" s="287" t="s">
        <v>128</v>
      </c>
      <c r="I77" s="287"/>
      <c r="J77" s="287"/>
      <c r="K77" s="292"/>
      <c r="L77" s="213">
        <f t="shared" ref="L77:L79" si="284">M77+N77</f>
        <v>72</v>
      </c>
      <c r="M77" s="261"/>
      <c r="N77" s="261">
        <v>72</v>
      </c>
      <c r="O77" s="266">
        <f t="shared" si="271"/>
        <v>0</v>
      </c>
      <c r="P77" s="266">
        <f t="shared" si="272"/>
        <v>0</v>
      </c>
      <c r="Q77" s="266">
        <f t="shared" si="273"/>
        <v>0</v>
      </c>
      <c r="R77" s="266">
        <f t="shared" si="274"/>
        <v>0</v>
      </c>
      <c r="S77" s="266">
        <f t="shared" si="275"/>
        <v>0</v>
      </c>
      <c r="T77" s="266">
        <f t="shared" si="276"/>
        <v>0</v>
      </c>
      <c r="U77" s="266">
        <f t="shared" si="277"/>
        <v>0</v>
      </c>
      <c r="V77" s="266">
        <f t="shared" si="278"/>
        <v>0</v>
      </c>
      <c r="W77" s="266">
        <f t="shared" si="279"/>
        <v>0</v>
      </c>
      <c r="X77" s="266">
        <f t="shared" si="280"/>
        <v>72</v>
      </c>
      <c r="Y77" s="266">
        <f t="shared" si="281"/>
        <v>0</v>
      </c>
      <c r="Z77" s="213"/>
      <c r="AA77" s="266"/>
      <c r="AB77" s="266"/>
      <c r="AC77" s="266"/>
      <c r="AD77" s="266"/>
      <c r="AE77" s="266"/>
      <c r="AF77" s="266"/>
      <c r="AG77" s="266"/>
      <c r="AH77" s="266"/>
      <c r="AI77" s="266"/>
      <c r="AJ77" s="266"/>
      <c r="AK77" s="266"/>
      <c r="AL77" s="213"/>
      <c r="AM77" s="266"/>
      <c r="AN77" s="266"/>
      <c r="AO77" s="266"/>
      <c r="AP77" s="266"/>
      <c r="AQ77" s="266"/>
      <c r="AR77" s="266"/>
      <c r="AS77" s="266"/>
      <c r="AT77" s="266"/>
      <c r="AU77" s="266"/>
      <c r="AV77" s="266"/>
      <c r="AW77" s="266"/>
      <c r="AX77" s="253"/>
      <c r="AY77" s="266"/>
      <c r="AZ77" s="266"/>
      <c r="BA77" s="266"/>
      <c r="BB77" s="266"/>
      <c r="BC77" s="266"/>
      <c r="BD77" s="266"/>
      <c r="BE77" s="266"/>
      <c r="BF77" s="261"/>
      <c r="BG77" s="261"/>
      <c r="BH77" s="261"/>
      <c r="BI77" s="261"/>
      <c r="BJ77" s="253"/>
      <c r="BK77" s="266"/>
      <c r="BL77" s="266"/>
      <c r="BM77" s="266"/>
      <c r="BN77" s="266"/>
      <c r="BO77" s="266"/>
      <c r="BP77" s="266"/>
      <c r="BQ77" s="266"/>
      <c r="BR77" s="261"/>
      <c r="BS77" s="261"/>
      <c r="BT77" s="261"/>
      <c r="BU77" s="261"/>
      <c r="BV77" s="253">
        <v>72</v>
      </c>
      <c r="BW77" s="266"/>
      <c r="BX77" s="266"/>
      <c r="BY77" s="266"/>
      <c r="BZ77" s="266"/>
      <c r="CA77" s="266"/>
      <c r="CB77" s="266"/>
      <c r="CC77" s="266"/>
      <c r="CD77" s="261"/>
      <c r="CE77" s="261"/>
      <c r="CF77" s="261">
        <v>72</v>
      </c>
      <c r="CG77" s="261"/>
      <c r="CH77" s="253"/>
      <c r="CI77" s="266"/>
      <c r="CJ77" s="266"/>
      <c r="CK77" s="266"/>
      <c r="CL77" s="266"/>
      <c r="CM77" s="266"/>
      <c r="CN77" s="266"/>
      <c r="CO77" s="266"/>
      <c r="CP77" s="261"/>
      <c r="CQ77" s="261"/>
      <c r="CR77" s="261"/>
      <c r="CS77" s="261"/>
      <c r="CT77" s="253"/>
      <c r="CU77" s="266"/>
      <c r="CV77" s="266"/>
      <c r="CW77" s="266"/>
      <c r="CX77" s="266"/>
      <c r="CY77" s="266"/>
      <c r="CZ77" s="266"/>
      <c r="DA77" s="266"/>
      <c r="DB77" s="261"/>
      <c r="DC77" s="261"/>
      <c r="DD77" s="261"/>
      <c r="DE77" s="261"/>
      <c r="DF77" s="253"/>
      <c r="DG77" s="266"/>
      <c r="DH77" s="266"/>
      <c r="DI77" s="266"/>
      <c r="DJ77" s="266"/>
      <c r="DK77" s="266"/>
      <c r="DL77" s="266"/>
      <c r="DM77" s="266"/>
      <c r="DN77" s="267"/>
      <c r="DO77" s="268"/>
      <c r="DP77" s="268"/>
      <c r="DQ77" s="268"/>
      <c r="DR77" s="214">
        <f t="shared" si="282"/>
        <v>72</v>
      </c>
      <c r="DS77" s="214" t="b">
        <f t="shared" si="283"/>
        <v>1</v>
      </c>
      <c r="DT77" s="277"/>
      <c r="DU77" s="277"/>
      <c r="DV77" s="277"/>
      <c r="DW77" s="277"/>
      <c r="DX77" s="278"/>
      <c r="DY77" s="249"/>
      <c r="DZ77" s="217"/>
      <c r="EA77" s="217"/>
      <c r="EB77" s="217"/>
      <c r="EC77" s="217"/>
      <c r="ED77" s="217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61"/>
      <c r="FH77" s="61"/>
      <c r="FI77" s="61"/>
      <c r="FJ77" s="61"/>
      <c r="FK77" s="61"/>
      <c r="FL77" s="61"/>
      <c r="FM77" s="61"/>
      <c r="FN77" s="61"/>
      <c r="FO77" s="61"/>
      <c r="FP77" s="61"/>
    </row>
    <row r="78" spans="1:172" s="26" customFormat="1" ht="90" x14ac:dyDescent="0.25">
      <c r="A78" s="261" t="s">
        <v>307</v>
      </c>
      <c r="B78" s="285" t="s">
        <v>313</v>
      </c>
      <c r="C78" s="219" t="str">
        <f t="shared" si="264"/>
        <v xml:space="preserve">,,, , , З,, </v>
      </c>
      <c r="D78" s="291"/>
      <c r="E78" s="291"/>
      <c r="F78" s="291"/>
      <c r="G78" s="287"/>
      <c r="H78" s="287"/>
      <c r="I78" s="287" t="s">
        <v>128</v>
      </c>
      <c r="J78" s="287"/>
      <c r="K78" s="292"/>
      <c r="L78" s="213">
        <f t="shared" si="284"/>
        <v>252</v>
      </c>
      <c r="M78" s="261"/>
      <c r="N78" s="261">
        <v>252</v>
      </c>
      <c r="O78" s="266">
        <f t="shared" si="265"/>
        <v>0</v>
      </c>
      <c r="P78" s="266">
        <f t="shared" si="265"/>
        <v>0</v>
      </c>
      <c r="Q78" s="266">
        <f t="shared" si="265"/>
        <v>0</v>
      </c>
      <c r="R78" s="266">
        <f t="shared" si="265"/>
        <v>0</v>
      </c>
      <c r="S78" s="266">
        <f t="shared" si="265"/>
        <v>0</v>
      </c>
      <c r="T78" s="266">
        <f t="shared" si="265"/>
        <v>0</v>
      </c>
      <c r="U78" s="266">
        <f t="shared" si="265"/>
        <v>0</v>
      </c>
      <c r="V78" s="266">
        <f t="shared" si="265"/>
        <v>0</v>
      </c>
      <c r="W78" s="266">
        <f t="shared" si="265"/>
        <v>0</v>
      </c>
      <c r="X78" s="266">
        <f t="shared" si="265"/>
        <v>252</v>
      </c>
      <c r="Y78" s="266">
        <f t="shared" si="265"/>
        <v>0</v>
      </c>
      <c r="Z78" s="213"/>
      <c r="AA78" s="266"/>
      <c r="AB78" s="266"/>
      <c r="AC78" s="266"/>
      <c r="AD78" s="266"/>
      <c r="AE78" s="266"/>
      <c r="AF78" s="266"/>
      <c r="AG78" s="266"/>
      <c r="AH78" s="266"/>
      <c r="AI78" s="266"/>
      <c r="AJ78" s="266"/>
      <c r="AK78" s="266"/>
      <c r="AL78" s="213"/>
      <c r="AM78" s="266"/>
      <c r="AN78" s="266"/>
      <c r="AO78" s="266"/>
      <c r="AP78" s="266"/>
      <c r="AQ78" s="266"/>
      <c r="AR78" s="266"/>
      <c r="AS78" s="266"/>
      <c r="AT78" s="266"/>
      <c r="AU78" s="266"/>
      <c r="AV78" s="266"/>
      <c r="AW78" s="266"/>
      <c r="AX78" s="253">
        <v>0</v>
      </c>
      <c r="AY78" s="266">
        <f t="shared" si="266"/>
        <v>0</v>
      </c>
      <c r="AZ78" s="266"/>
      <c r="BA78" s="266"/>
      <c r="BB78" s="266"/>
      <c r="BC78" s="266"/>
      <c r="BD78" s="266"/>
      <c r="BE78" s="266"/>
      <c r="BF78" s="261"/>
      <c r="BG78" s="261"/>
      <c r="BH78" s="261"/>
      <c r="BI78" s="261"/>
      <c r="BJ78" s="253">
        <v>0</v>
      </c>
      <c r="BK78" s="266">
        <f t="shared" ref="BK78:BK79" si="285">BJ78-BU78-BS78-BR78</f>
        <v>0</v>
      </c>
      <c r="BL78" s="266"/>
      <c r="BM78" s="266"/>
      <c r="BN78" s="266"/>
      <c r="BO78" s="266"/>
      <c r="BP78" s="266"/>
      <c r="BQ78" s="266"/>
      <c r="BR78" s="261"/>
      <c r="BS78" s="261"/>
      <c r="BT78" s="261"/>
      <c r="BU78" s="261"/>
      <c r="BV78" s="253"/>
      <c r="BW78" s="266">
        <f t="shared" si="270"/>
        <v>0</v>
      </c>
      <c r="BX78" s="266"/>
      <c r="BY78" s="266"/>
      <c r="BZ78" s="266"/>
      <c r="CA78" s="266"/>
      <c r="CB78" s="266"/>
      <c r="CC78" s="266"/>
      <c r="CD78" s="261"/>
      <c r="CE78" s="261"/>
      <c r="CF78" s="261"/>
      <c r="CG78" s="261"/>
      <c r="CH78" s="253">
        <v>252</v>
      </c>
      <c r="CI78" s="266">
        <f t="shared" ref="CI78:CI79" si="286">CH78-CS78-CQ78-CP78-CR78</f>
        <v>0</v>
      </c>
      <c r="CJ78" s="266"/>
      <c r="CK78" s="266"/>
      <c r="CL78" s="266"/>
      <c r="CM78" s="266"/>
      <c r="CN78" s="266"/>
      <c r="CO78" s="266"/>
      <c r="CP78" s="261"/>
      <c r="CQ78" s="261"/>
      <c r="CR78" s="261">
        <v>252</v>
      </c>
      <c r="CS78" s="261"/>
      <c r="CT78" s="253">
        <v>0</v>
      </c>
      <c r="CU78" s="266">
        <f t="shared" si="268"/>
        <v>0</v>
      </c>
      <c r="CV78" s="266"/>
      <c r="CW78" s="266"/>
      <c r="CX78" s="266"/>
      <c r="CY78" s="266"/>
      <c r="CZ78" s="266"/>
      <c r="DA78" s="266"/>
      <c r="DB78" s="261"/>
      <c r="DC78" s="261"/>
      <c r="DD78" s="261"/>
      <c r="DE78" s="261"/>
      <c r="DF78" s="253">
        <v>0</v>
      </c>
      <c r="DG78" s="266">
        <f t="shared" si="269"/>
        <v>0</v>
      </c>
      <c r="DH78" s="266"/>
      <c r="DI78" s="266"/>
      <c r="DJ78" s="266"/>
      <c r="DK78" s="266"/>
      <c r="DL78" s="266"/>
      <c r="DM78" s="266"/>
      <c r="DN78" s="267"/>
      <c r="DO78" s="268"/>
      <c r="DP78" s="268"/>
      <c r="DQ78" s="268"/>
      <c r="DR78" s="214">
        <f t="shared" si="77"/>
        <v>252</v>
      </c>
      <c r="DS78" s="214" t="b">
        <f t="shared" si="57"/>
        <v>1</v>
      </c>
      <c r="DT78" s="277"/>
      <c r="DU78" s="277"/>
      <c r="DV78" s="277"/>
      <c r="DW78" s="277"/>
      <c r="DX78" s="278"/>
      <c r="DY78" s="249"/>
      <c r="DZ78" s="217"/>
      <c r="EA78" s="217"/>
      <c r="EB78" s="217"/>
      <c r="EC78" s="217"/>
      <c r="ED78" s="217"/>
      <c r="EE78" s="61"/>
      <c r="EF78" s="61"/>
      <c r="EG78" s="61"/>
      <c r="EH78" s="61"/>
      <c r="EI78" s="61"/>
      <c r="EJ78" s="61"/>
      <c r="EK78" s="61"/>
      <c r="EL78" s="61"/>
      <c r="EM78" s="61"/>
      <c r="EN78" s="61"/>
      <c r="EO78" s="61"/>
      <c r="EP78" s="61"/>
      <c r="EQ78" s="61"/>
      <c r="ER78" s="61"/>
      <c r="ES78" s="61"/>
      <c r="ET78" s="61"/>
      <c r="EU78" s="61"/>
      <c r="EV78" s="61"/>
      <c r="EW78" s="61"/>
      <c r="EX78" s="61"/>
      <c r="EY78" s="61"/>
      <c r="EZ78" s="61"/>
      <c r="FA78" s="61"/>
      <c r="FB78" s="61"/>
      <c r="FC78" s="61"/>
      <c r="FD78" s="61"/>
      <c r="FE78" s="61"/>
      <c r="FF78" s="61"/>
      <c r="FG78" s="61"/>
      <c r="FH78" s="61"/>
      <c r="FI78" s="61"/>
      <c r="FJ78" s="61"/>
      <c r="FK78" s="61"/>
      <c r="FL78" s="61"/>
      <c r="FM78" s="61"/>
      <c r="FN78" s="61"/>
      <c r="FO78" s="61"/>
      <c r="FP78" s="61"/>
    </row>
    <row r="79" spans="1:172" s="26" customFormat="1" ht="21" customHeight="1" x14ac:dyDescent="0.25">
      <c r="A79" s="218" t="s">
        <v>139</v>
      </c>
      <c r="B79" s="280" t="s">
        <v>213</v>
      </c>
      <c r="C79" s="219" t="str">
        <f t="shared" si="264"/>
        <v xml:space="preserve">,,, , , Э,, </v>
      </c>
      <c r="D79" s="220"/>
      <c r="E79" s="220"/>
      <c r="F79" s="293"/>
      <c r="G79" s="294"/>
      <c r="H79" s="294"/>
      <c r="I79" s="294" t="s">
        <v>125</v>
      </c>
      <c r="J79" s="294"/>
      <c r="K79" s="295"/>
      <c r="L79" s="213">
        <f t="shared" si="284"/>
        <v>12</v>
      </c>
      <c r="M79" s="222">
        <v>0</v>
      </c>
      <c r="N79" s="222">
        <v>12</v>
      </c>
      <c r="O79" s="225">
        <f t="shared" si="265"/>
        <v>2</v>
      </c>
      <c r="P79" s="225">
        <f t="shared" si="265"/>
        <v>0</v>
      </c>
      <c r="Q79" s="225">
        <f t="shared" si="265"/>
        <v>0</v>
      </c>
      <c r="R79" s="225">
        <f t="shared" si="265"/>
        <v>0</v>
      </c>
      <c r="S79" s="225">
        <f t="shared" si="265"/>
        <v>0</v>
      </c>
      <c r="T79" s="225">
        <f t="shared" si="265"/>
        <v>0</v>
      </c>
      <c r="U79" s="225">
        <f t="shared" si="265"/>
        <v>2</v>
      </c>
      <c r="V79" s="225">
        <f t="shared" si="265"/>
        <v>0</v>
      </c>
      <c r="W79" s="225">
        <f t="shared" si="265"/>
        <v>0</v>
      </c>
      <c r="X79" s="225">
        <f t="shared" si="265"/>
        <v>0</v>
      </c>
      <c r="Y79" s="225">
        <f t="shared" si="265"/>
        <v>10</v>
      </c>
      <c r="Z79" s="213"/>
      <c r="AA79" s="57">
        <f>Z79-AK79-AI79-AH79</f>
        <v>0</v>
      </c>
      <c r="AB79" s="223"/>
      <c r="AC79" s="224">
        <f>AA79-AB79-AD79-AE79-AF79-AG79</f>
        <v>0</v>
      </c>
      <c r="AD79" s="224"/>
      <c r="AE79" s="224"/>
      <c r="AF79" s="224"/>
      <c r="AG79" s="224"/>
      <c r="AH79" s="57"/>
      <c r="AI79" s="57"/>
      <c r="AJ79" s="57"/>
      <c r="AK79" s="57"/>
      <c r="AL79" s="213"/>
      <c r="AM79" s="57">
        <f>AL79-AW79-AU79-AT79</f>
        <v>0</v>
      </c>
      <c r="AN79" s="223"/>
      <c r="AO79" s="224">
        <f>AM79-AN79-AP79-AQ79-AR79-AS79</f>
        <v>0</v>
      </c>
      <c r="AP79" s="224"/>
      <c r="AQ79" s="224"/>
      <c r="AR79" s="224"/>
      <c r="AS79" s="224"/>
      <c r="AT79" s="57"/>
      <c r="AU79" s="57"/>
      <c r="AV79" s="57"/>
      <c r="AW79" s="57"/>
      <c r="AX79" s="253">
        <v>0</v>
      </c>
      <c r="AY79" s="266">
        <f t="shared" si="266"/>
        <v>0</v>
      </c>
      <c r="AZ79" s="224"/>
      <c r="BA79" s="224">
        <f>AY79-AZ79-BB79-BC79-BD79-BE79</f>
        <v>0</v>
      </c>
      <c r="BB79" s="224"/>
      <c r="BC79" s="224"/>
      <c r="BD79" s="224"/>
      <c r="BE79" s="224"/>
      <c r="BF79" s="225"/>
      <c r="BG79" s="225"/>
      <c r="BH79" s="225"/>
      <c r="BI79" s="225"/>
      <c r="BJ79" s="253">
        <v>0</v>
      </c>
      <c r="BK79" s="266">
        <f t="shared" si="285"/>
        <v>0</v>
      </c>
      <c r="BL79" s="224"/>
      <c r="BM79" s="224">
        <f>BK79-BL79-BN79-BO79-BP79-BQ79</f>
        <v>0</v>
      </c>
      <c r="BN79" s="224"/>
      <c r="BO79" s="224"/>
      <c r="BP79" s="224"/>
      <c r="BQ79" s="224"/>
      <c r="BR79" s="225"/>
      <c r="BS79" s="225"/>
      <c r="BT79" s="225"/>
      <c r="BU79" s="225"/>
      <c r="BV79" s="253"/>
      <c r="BW79" s="266">
        <f>BV79-CG79-CE79-CD79-CF79</f>
        <v>0</v>
      </c>
      <c r="BX79" s="224"/>
      <c r="BY79" s="224">
        <f>BW79-BX79-BZ79-CA79-CB79-CC79</f>
        <v>0</v>
      </c>
      <c r="BZ79" s="224"/>
      <c r="CA79" s="224"/>
      <c r="CB79" s="224"/>
      <c r="CC79" s="224"/>
      <c r="CD79" s="225"/>
      <c r="CE79" s="225"/>
      <c r="CF79" s="225"/>
      <c r="CG79" s="225"/>
      <c r="CH79" s="253">
        <v>12</v>
      </c>
      <c r="CI79" s="225">
        <f t="shared" si="286"/>
        <v>2</v>
      </c>
      <c r="CJ79" s="224"/>
      <c r="CK79" s="224"/>
      <c r="CL79" s="224"/>
      <c r="CM79" s="224"/>
      <c r="CN79" s="224"/>
      <c r="CO79" s="224">
        <v>2</v>
      </c>
      <c r="CP79" s="222"/>
      <c r="CQ79" s="222"/>
      <c r="CR79" s="222"/>
      <c r="CS79" s="222">
        <v>10</v>
      </c>
      <c r="CT79" s="253">
        <v>0</v>
      </c>
      <c r="CU79" s="225">
        <f t="shared" si="268"/>
        <v>0</v>
      </c>
      <c r="CV79" s="224"/>
      <c r="CW79" s="224">
        <f>CU79-CV79-CX79-CY79-CZ79-DA79</f>
        <v>0</v>
      </c>
      <c r="CX79" s="224"/>
      <c r="CY79" s="224"/>
      <c r="CZ79" s="224"/>
      <c r="DA79" s="224"/>
      <c r="DB79" s="222"/>
      <c r="DC79" s="222"/>
      <c r="DD79" s="222"/>
      <c r="DE79" s="222"/>
      <c r="DF79" s="253">
        <v>0</v>
      </c>
      <c r="DG79" s="225">
        <f t="shared" si="269"/>
        <v>0</v>
      </c>
      <c r="DH79" s="224"/>
      <c r="DI79" s="224">
        <f>DG79-DH79-DJ79-DK79-DL79-DM79</f>
        <v>0</v>
      </c>
      <c r="DJ79" s="224"/>
      <c r="DK79" s="224"/>
      <c r="DL79" s="224"/>
      <c r="DM79" s="224"/>
      <c r="DN79" s="296"/>
      <c r="DO79" s="279"/>
      <c r="DP79" s="279"/>
      <c r="DQ79" s="279"/>
      <c r="DR79" s="214">
        <f t="shared" si="77"/>
        <v>12</v>
      </c>
      <c r="DS79" s="214" t="b">
        <f t="shared" si="57"/>
        <v>1</v>
      </c>
      <c r="DT79" s="277"/>
      <c r="DU79" s="277"/>
      <c r="DV79" s="277"/>
      <c r="DW79" s="277"/>
      <c r="DX79" s="278"/>
      <c r="DY79" s="249"/>
      <c r="DZ79" s="217"/>
      <c r="EA79" s="217"/>
      <c r="EB79" s="217"/>
      <c r="EC79" s="217"/>
      <c r="ED79" s="217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</row>
    <row r="80" spans="1:172" s="27" customFormat="1" ht="30" x14ac:dyDescent="0.25">
      <c r="A80" s="297"/>
      <c r="B80" s="298" t="s">
        <v>169</v>
      </c>
      <c r="C80" s="299"/>
      <c r="D80" s="300"/>
      <c r="E80" s="300"/>
      <c r="F80" s="301"/>
      <c r="G80" s="302"/>
      <c r="H80" s="302"/>
      <c r="I80" s="302"/>
      <c r="J80" s="302"/>
      <c r="K80" s="303"/>
      <c r="L80" s="304">
        <f>M80+N80</f>
        <v>3492</v>
      </c>
      <c r="M80" s="302">
        <v>1764</v>
      </c>
      <c r="N80" s="302">
        <v>1728</v>
      </c>
      <c r="O80" s="302"/>
      <c r="P80" s="302"/>
      <c r="Q80" s="302"/>
      <c r="R80" s="302"/>
      <c r="S80" s="302"/>
      <c r="T80" s="302"/>
      <c r="U80" s="302"/>
      <c r="V80" s="302"/>
      <c r="W80" s="302"/>
      <c r="X80" s="302"/>
      <c r="Y80" s="302"/>
      <c r="Z80" s="302"/>
      <c r="AA80" s="302"/>
      <c r="AB80" s="302"/>
      <c r="AC80" s="302"/>
      <c r="AD80" s="302"/>
      <c r="AE80" s="302"/>
      <c r="AF80" s="302"/>
      <c r="AG80" s="302"/>
      <c r="AH80" s="302"/>
      <c r="AI80" s="302"/>
      <c r="AJ80" s="302"/>
      <c r="AK80" s="302"/>
      <c r="AL80" s="302"/>
      <c r="AM80" s="302"/>
      <c r="AN80" s="302"/>
      <c r="AO80" s="302"/>
      <c r="AP80" s="302"/>
      <c r="AQ80" s="302"/>
      <c r="AR80" s="302"/>
      <c r="AS80" s="302"/>
      <c r="AT80" s="302"/>
      <c r="AU80" s="302"/>
      <c r="AV80" s="302"/>
      <c r="AW80" s="302"/>
      <c r="AX80" s="302"/>
      <c r="AY80" s="302"/>
      <c r="AZ80" s="302"/>
      <c r="BA80" s="302"/>
      <c r="BB80" s="302"/>
      <c r="BC80" s="302"/>
      <c r="BD80" s="302"/>
      <c r="BE80" s="302"/>
      <c r="BF80" s="302"/>
      <c r="BG80" s="302"/>
      <c r="BH80" s="302"/>
      <c r="BI80" s="302"/>
      <c r="BJ80" s="302"/>
      <c r="BK80" s="302"/>
      <c r="BL80" s="302"/>
      <c r="BM80" s="302"/>
      <c r="BN80" s="302"/>
      <c r="BO80" s="302"/>
      <c r="BP80" s="302"/>
      <c r="BQ80" s="302"/>
      <c r="BR80" s="302"/>
      <c r="BS80" s="302"/>
      <c r="BT80" s="302"/>
      <c r="BU80" s="302"/>
      <c r="BV80" s="302"/>
      <c r="BW80" s="302"/>
      <c r="BX80" s="302"/>
      <c r="BY80" s="302"/>
      <c r="BZ80" s="302"/>
      <c r="CA80" s="302"/>
      <c r="CB80" s="302"/>
      <c r="CC80" s="302"/>
      <c r="CD80" s="302"/>
      <c r="CE80" s="302"/>
      <c r="CF80" s="302"/>
      <c r="CG80" s="302"/>
      <c r="CH80" s="302"/>
      <c r="CI80" s="302"/>
      <c r="CJ80" s="302"/>
      <c r="CK80" s="302"/>
      <c r="CL80" s="302"/>
      <c r="CM80" s="302"/>
      <c r="CN80" s="302"/>
      <c r="CO80" s="302"/>
      <c r="CP80" s="302"/>
      <c r="CQ80" s="302"/>
      <c r="CR80" s="302"/>
      <c r="CS80" s="302"/>
      <c r="CT80" s="302"/>
      <c r="CU80" s="302"/>
      <c r="CV80" s="302"/>
      <c r="CW80" s="302"/>
      <c r="CX80" s="302"/>
      <c r="CY80" s="302"/>
      <c r="CZ80" s="302"/>
      <c r="DA80" s="302"/>
      <c r="DB80" s="302"/>
      <c r="DC80" s="302"/>
      <c r="DD80" s="302"/>
      <c r="DE80" s="302"/>
      <c r="DF80" s="302"/>
      <c r="DG80" s="302"/>
      <c r="DH80" s="302"/>
      <c r="DI80" s="302"/>
      <c r="DJ80" s="302"/>
      <c r="DK80" s="302"/>
      <c r="DL80" s="302"/>
      <c r="DM80" s="302"/>
      <c r="DN80" s="305"/>
      <c r="DO80" s="303"/>
      <c r="DP80" s="303"/>
      <c r="DQ80" s="303"/>
      <c r="DR80" s="304">
        <f t="shared" ref="DR80:DR86" si="287">BV80+CH80+CT80+DF80</f>
        <v>0</v>
      </c>
      <c r="DS80" s="304">
        <v>1</v>
      </c>
      <c r="DT80" s="277"/>
      <c r="DU80" s="277"/>
      <c r="DV80" s="277"/>
      <c r="DW80" s="277"/>
      <c r="DX80" s="278"/>
      <c r="DY80" s="249"/>
      <c r="DZ80" s="217"/>
      <c r="EA80" s="217"/>
      <c r="EB80" s="217"/>
      <c r="EC80" s="217"/>
      <c r="ED80" s="217"/>
      <c r="EE80" s="73"/>
      <c r="EF80" s="73"/>
      <c r="EG80" s="73"/>
      <c r="EH80" s="73"/>
      <c r="EI80" s="73"/>
      <c r="EJ80" s="73"/>
      <c r="EK80" s="73"/>
      <c r="EL80" s="73"/>
      <c r="EM80" s="73"/>
      <c r="EN80" s="73"/>
      <c r="EO80" s="73"/>
      <c r="EP80" s="73"/>
      <c r="EQ80" s="73"/>
      <c r="ER80" s="73"/>
      <c r="ES80" s="73"/>
      <c r="ET80" s="73"/>
      <c r="EU80" s="73"/>
      <c r="EV80" s="73"/>
      <c r="EW80" s="73"/>
      <c r="EX80" s="73"/>
      <c r="EY80" s="73"/>
      <c r="EZ80" s="73"/>
      <c r="FA80" s="73"/>
      <c r="FB80" s="73"/>
      <c r="FC80" s="73"/>
      <c r="FD80" s="73"/>
      <c r="FE80" s="73"/>
      <c r="FF80" s="73"/>
      <c r="FG80" s="73"/>
      <c r="FH80" s="73"/>
      <c r="FI80" s="73"/>
      <c r="FJ80" s="73"/>
      <c r="FK80" s="73"/>
      <c r="FL80" s="73"/>
      <c r="FM80" s="73"/>
      <c r="FN80" s="73"/>
      <c r="FO80" s="73"/>
      <c r="FP80" s="73"/>
    </row>
    <row r="81" spans="1:172" s="28" customFormat="1" x14ac:dyDescent="0.25">
      <c r="A81" s="306"/>
      <c r="B81" s="307" t="s">
        <v>170</v>
      </c>
      <c r="C81" s="308"/>
      <c r="D81" s="309"/>
      <c r="E81" s="309"/>
      <c r="F81" s="310"/>
      <c r="G81" s="311"/>
      <c r="H81" s="311"/>
      <c r="I81" s="311"/>
      <c r="J81" s="311"/>
      <c r="K81" s="312"/>
      <c r="L81" s="214">
        <f>M81+N81</f>
        <v>2850</v>
      </c>
      <c r="M81" s="214">
        <f t="shared" ref="M81:X81" si="288">M73+M66+M55+M48+M33+M26</f>
        <v>1686</v>
      </c>
      <c r="N81" s="214">
        <f t="shared" si="288"/>
        <v>1164</v>
      </c>
      <c r="O81" s="214">
        <f t="shared" si="288"/>
        <v>2472</v>
      </c>
      <c r="P81" s="214">
        <f t="shared" si="288"/>
        <v>0</v>
      </c>
      <c r="Q81" s="214">
        <f t="shared" si="288"/>
        <v>1284</v>
      </c>
      <c r="R81" s="214">
        <f t="shared" si="288"/>
        <v>1148</v>
      </c>
      <c r="S81" s="214">
        <f t="shared" si="288"/>
        <v>0</v>
      </c>
      <c r="T81" s="214">
        <f t="shared" si="288"/>
        <v>0</v>
      </c>
      <c r="U81" s="214">
        <f t="shared" si="288"/>
        <v>40</v>
      </c>
      <c r="V81" s="214">
        <f t="shared" si="288"/>
        <v>250</v>
      </c>
      <c r="W81" s="214">
        <f t="shared" si="288"/>
        <v>40</v>
      </c>
      <c r="X81" s="214">
        <f t="shared" si="288"/>
        <v>0</v>
      </c>
      <c r="Y81" s="214">
        <f t="shared" ref="Y81:AW81" si="289">Y8+Y73+Y66+Y55+Y48+Y33+Y26</f>
        <v>106</v>
      </c>
      <c r="Z81" s="214">
        <f t="shared" si="289"/>
        <v>612</v>
      </c>
      <c r="AA81" s="214">
        <f t="shared" si="289"/>
        <v>596</v>
      </c>
      <c r="AB81" s="214">
        <f t="shared" si="289"/>
        <v>0</v>
      </c>
      <c r="AC81" s="214">
        <f t="shared" si="289"/>
        <v>360</v>
      </c>
      <c r="AD81" s="214">
        <f t="shared" si="289"/>
        <v>222</v>
      </c>
      <c r="AE81" s="214">
        <f t="shared" si="289"/>
        <v>14</v>
      </c>
      <c r="AF81" s="214">
        <f t="shared" si="289"/>
        <v>0</v>
      </c>
      <c r="AG81" s="214">
        <f t="shared" si="289"/>
        <v>0</v>
      </c>
      <c r="AH81" s="214">
        <f t="shared" si="289"/>
        <v>16</v>
      </c>
      <c r="AI81" s="214">
        <f t="shared" si="289"/>
        <v>0</v>
      </c>
      <c r="AJ81" s="214">
        <f t="shared" si="289"/>
        <v>0</v>
      </c>
      <c r="AK81" s="214">
        <f t="shared" si="289"/>
        <v>0</v>
      </c>
      <c r="AL81" s="214">
        <f t="shared" si="289"/>
        <v>864</v>
      </c>
      <c r="AM81" s="214">
        <f t="shared" si="289"/>
        <v>776</v>
      </c>
      <c r="AN81" s="214">
        <f t="shared" si="289"/>
        <v>0</v>
      </c>
      <c r="AO81" s="214">
        <f t="shared" si="289"/>
        <v>438</v>
      </c>
      <c r="AP81" s="214">
        <f t="shared" si="289"/>
        <v>312</v>
      </c>
      <c r="AQ81" s="214">
        <f t="shared" si="289"/>
        <v>20</v>
      </c>
      <c r="AR81" s="214">
        <f t="shared" si="289"/>
        <v>0</v>
      </c>
      <c r="AS81" s="214">
        <f t="shared" si="289"/>
        <v>6</v>
      </c>
      <c r="AT81" s="214">
        <f t="shared" si="289"/>
        <v>70</v>
      </c>
      <c r="AU81" s="214">
        <f t="shared" si="289"/>
        <v>0</v>
      </c>
      <c r="AV81" s="214">
        <f t="shared" si="289"/>
        <v>0</v>
      </c>
      <c r="AW81" s="214">
        <f t="shared" si="289"/>
        <v>18</v>
      </c>
      <c r="AX81" s="214">
        <f t="shared" ref="AX81:CC81" si="290">AX73+AX66+AX55+AX48+AX33+AX26</f>
        <v>612</v>
      </c>
      <c r="AY81" s="214">
        <f t="shared" si="290"/>
        <v>540</v>
      </c>
      <c r="AZ81" s="214">
        <f t="shared" si="290"/>
        <v>0</v>
      </c>
      <c r="BA81" s="214">
        <f t="shared" si="290"/>
        <v>310</v>
      </c>
      <c r="BB81" s="214">
        <f t="shared" si="290"/>
        <v>226</v>
      </c>
      <c r="BC81" s="214">
        <f t="shared" si="290"/>
        <v>0</v>
      </c>
      <c r="BD81" s="214">
        <f t="shared" si="290"/>
        <v>0</v>
      </c>
      <c r="BE81" s="214">
        <f t="shared" si="290"/>
        <v>4</v>
      </c>
      <c r="BF81" s="214">
        <f t="shared" si="290"/>
        <v>60</v>
      </c>
      <c r="BG81" s="214">
        <f t="shared" si="290"/>
        <v>0</v>
      </c>
      <c r="BH81" s="214">
        <f t="shared" si="290"/>
        <v>0</v>
      </c>
      <c r="BI81" s="214">
        <f t="shared" si="290"/>
        <v>12</v>
      </c>
      <c r="BJ81" s="214">
        <f t="shared" si="290"/>
        <v>792</v>
      </c>
      <c r="BK81" s="214">
        <f t="shared" si="290"/>
        <v>712</v>
      </c>
      <c r="BL81" s="214">
        <f t="shared" si="290"/>
        <v>0</v>
      </c>
      <c r="BM81" s="214">
        <f t="shared" si="290"/>
        <v>362</v>
      </c>
      <c r="BN81" s="214">
        <f t="shared" si="290"/>
        <v>344</v>
      </c>
      <c r="BO81" s="214">
        <f t="shared" si="290"/>
        <v>0</v>
      </c>
      <c r="BP81" s="214">
        <f t="shared" si="290"/>
        <v>0</v>
      </c>
      <c r="BQ81" s="214">
        <f t="shared" si="290"/>
        <v>6</v>
      </c>
      <c r="BR81" s="214">
        <f t="shared" si="290"/>
        <v>62</v>
      </c>
      <c r="BS81" s="214">
        <f t="shared" si="290"/>
        <v>0</v>
      </c>
      <c r="BT81" s="214">
        <f t="shared" si="290"/>
        <v>0</v>
      </c>
      <c r="BU81" s="214">
        <f t="shared" si="290"/>
        <v>18</v>
      </c>
      <c r="BV81" s="214">
        <f t="shared" si="290"/>
        <v>268</v>
      </c>
      <c r="BW81" s="214">
        <f t="shared" si="290"/>
        <v>232</v>
      </c>
      <c r="BX81" s="214">
        <f t="shared" si="290"/>
        <v>0</v>
      </c>
      <c r="BY81" s="214">
        <f t="shared" si="290"/>
        <v>106</v>
      </c>
      <c r="BZ81" s="214">
        <f t="shared" si="290"/>
        <v>124</v>
      </c>
      <c r="CA81" s="214">
        <f t="shared" si="290"/>
        <v>0</v>
      </c>
      <c r="CB81" s="214">
        <f t="shared" si="290"/>
        <v>0</v>
      </c>
      <c r="CC81" s="214">
        <f t="shared" si="290"/>
        <v>2</v>
      </c>
      <c r="CD81" s="214">
        <f t="shared" ref="CD81:DI81" si="291">CD73+CD66+CD55+CD48+CD33+CD26</f>
        <v>30</v>
      </c>
      <c r="CE81" s="214">
        <f t="shared" si="291"/>
        <v>0</v>
      </c>
      <c r="CF81" s="214">
        <f t="shared" si="291"/>
        <v>0</v>
      </c>
      <c r="CG81" s="214">
        <f t="shared" si="291"/>
        <v>6</v>
      </c>
      <c r="CH81" s="214">
        <f t="shared" si="291"/>
        <v>530</v>
      </c>
      <c r="CI81" s="214">
        <f t="shared" si="291"/>
        <v>444</v>
      </c>
      <c r="CJ81" s="214">
        <f t="shared" si="291"/>
        <v>0</v>
      </c>
      <c r="CK81" s="214">
        <f t="shared" si="291"/>
        <v>244</v>
      </c>
      <c r="CL81" s="214">
        <f t="shared" si="291"/>
        <v>196</v>
      </c>
      <c r="CM81" s="214">
        <f t="shared" si="291"/>
        <v>0</v>
      </c>
      <c r="CN81" s="214">
        <f t="shared" si="291"/>
        <v>0</v>
      </c>
      <c r="CO81" s="214">
        <f t="shared" si="291"/>
        <v>4</v>
      </c>
      <c r="CP81" s="214">
        <f t="shared" si="291"/>
        <v>50</v>
      </c>
      <c r="CQ81" s="214">
        <f t="shared" si="291"/>
        <v>20</v>
      </c>
      <c r="CR81" s="214">
        <f t="shared" si="291"/>
        <v>0</v>
      </c>
      <c r="CS81" s="214">
        <f t="shared" si="291"/>
        <v>16</v>
      </c>
      <c r="CT81" s="214">
        <f t="shared" si="291"/>
        <v>360</v>
      </c>
      <c r="CU81" s="214">
        <f t="shared" si="291"/>
        <v>306</v>
      </c>
      <c r="CV81" s="214">
        <f t="shared" si="291"/>
        <v>0</v>
      </c>
      <c r="CW81" s="214">
        <f t="shared" si="291"/>
        <v>144</v>
      </c>
      <c r="CX81" s="214">
        <f t="shared" si="291"/>
        <v>152</v>
      </c>
      <c r="CY81" s="214">
        <f t="shared" si="291"/>
        <v>0</v>
      </c>
      <c r="CZ81" s="214">
        <f t="shared" si="291"/>
        <v>0</v>
      </c>
      <c r="DA81" s="214">
        <f t="shared" si="291"/>
        <v>10</v>
      </c>
      <c r="DB81" s="214">
        <f t="shared" si="291"/>
        <v>36</v>
      </c>
      <c r="DC81" s="214">
        <f t="shared" si="291"/>
        <v>0</v>
      </c>
      <c r="DD81" s="214">
        <f t="shared" si="291"/>
        <v>0</v>
      </c>
      <c r="DE81" s="214">
        <f t="shared" si="291"/>
        <v>18</v>
      </c>
      <c r="DF81" s="214">
        <f t="shared" si="291"/>
        <v>288</v>
      </c>
      <c r="DG81" s="214">
        <f t="shared" si="291"/>
        <v>238</v>
      </c>
      <c r="DH81" s="214">
        <f t="shared" si="291"/>
        <v>0</v>
      </c>
      <c r="DI81" s="214">
        <f t="shared" si="291"/>
        <v>118</v>
      </c>
      <c r="DJ81" s="214">
        <f t="shared" ref="DJ81:DQ81" si="292">DJ73+DJ66+DJ55+DJ48+DJ33+DJ26</f>
        <v>106</v>
      </c>
      <c r="DK81" s="214">
        <f t="shared" si="292"/>
        <v>0</v>
      </c>
      <c r="DL81" s="214">
        <f t="shared" si="292"/>
        <v>0</v>
      </c>
      <c r="DM81" s="214">
        <f t="shared" si="292"/>
        <v>14</v>
      </c>
      <c r="DN81" s="214">
        <f t="shared" si="292"/>
        <v>12</v>
      </c>
      <c r="DO81" s="214">
        <f t="shared" si="292"/>
        <v>20</v>
      </c>
      <c r="DP81" s="214">
        <f t="shared" si="292"/>
        <v>0</v>
      </c>
      <c r="DQ81" s="214">
        <f t="shared" si="292"/>
        <v>18</v>
      </c>
      <c r="DR81" s="214">
        <f>AX81+BJ81+BV81+CH81+CT81+DF81</f>
        <v>2850</v>
      </c>
      <c r="DS81" s="214" t="b">
        <f>DR81=L81</f>
        <v>1</v>
      </c>
      <c r="DT81" s="277"/>
      <c r="DU81" s="277"/>
      <c r="DV81" s="277"/>
      <c r="DW81" s="277"/>
      <c r="DX81" s="278"/>
      <c r="DY81" s="249"/>
      <c r="DZ81" s="217"/>
      <c r="EA81" s="217"/>
      <c r="EB81" s="217"/>
      <c r="EC81" s="217"/>
      <c r="ED81" s="217"/>
      <c r="EE81" s="58"/>
      <c r="EF81" s="58"/>
      <c r="EG81" s="58"/>
      <c r="EH81" s="58"/>
      <c r="EI81" s="58"/>
      <c r="EJ81" s="58"/>
      <c r="EK81" s="58"/>
      <c r="EL81" s="58"/>
      <c r="EM81" s="58"/>
      <c r="EN81" s="58"/>
      <c r="EO81" s="58"/>
      <c r="EP81" s="58"/>
      <c r="EQ81" s="58"/>
      <c r="ER81" s="58"/>
      <c r="ES81" s="58"/>
      <c r="ET81" s="58"/>
      <c r="EU81" s="58"/>
      <c r="EV81" s="58"/>
      <c r="EW81" s="58"/>
      <c r="EX81" s="58"/>
      <c r="EY81" s="58"/>
      <c r="EZ81" s="58"/>
      <c r="FA81" s="58"/>
      <c r="FB81" s="58"/>
      <c r="FC81" s="58"/>
      <c r="FD81" s="58"/>
      <c r="FE81" s="58"/>
      <c r="FF81" s="58"/>
      <c r="FG81" s="58"/>
      <c r="FH81" s="58"/>
      <c r="FI81" s="58"/>
      <c r="FJ81" s="58"/>
      <c r="FK81" s="58"/>
      <c r="FL81" s="58"/>
      <c r="FM81" s="58"/>
      <c r="FN81" s="58"/>
      <c r="FO81" s="58"/>
      <c r="FP81" s="58"/>
    </row>
    <row r="82" spans="1:172" s="28" customFormat="1" x14ac:dyDescent="0.25">
      <c r="A82" s="306"/>
      <c r="B82" s="307" t="s">
        <v>171</v>
      </c>
      <c r="C82" s="308"/>
      <c r="D82" s="309"/>
      <c r="E82" s="309"/>
      <c r="F82" s="310"/>
      <c r="G82" s="311"/>
      <c r="H82" s="311"/>
      <c r="I82" s="311"/>
      <c r="J82" s="311"/>
      <c r="K82" s="312"/>
      <c r="L82" s="214"/>
      <c r="M82" s="313" t="b">
        <f>M80=M81</f>
        <v>0</v>
      </c>
      <c r="N82" s="313"/>
      <c r="O82" s="311"/>
      <c r="P82" s="311"/>
      <c r="Q82" s="311"/>
      <c r="R82" s="311"/>
      <c r="S82" s="311"/>
      <c r="T82" s="311"/>
      <c r="U82" s="311"/>
      <c r="V82" s="311"/>
      <c r="W82" s="311"/>
      <c r="X82" s="311"/>
      <c r="Y82" s="311"/>
      <c r="Z82" s="311"/>
      <c r="AA82" s="311"/>
      <c r="AB82" s="311"/>
      <c r="AC82" s="311"/>
      <c r="AD82" s="311"/>
      <c r="AE82" s="311"/>
      <c r="AF82" s="311"/>
      <c r="AG82" s="311"/>
      <c r="AH82" s="311"/>
      <c r="AI82" s="311"/>
      <c r="AJ82" s="311"/>
      <c r="AK82" s="311"/>
      <c r="AL82" s="311"/>
      <c r="AM82" s="311"/>
      <c r="AN82" s="311"/>
      <c r="AO82" s="311"/>
      <c r="AP82" s="311"/>
      <c r="AQ82" s="311"/>
      <c r="AR82" s="311"/>
      <c r="AS82" s="311"/>
      <c r="AT82" s="311"/>
      <c r="AU82" s="311"/>
      <c r="AV82" s="311"/>
      <c r="AW82" s="311"/>
      <c r="AX82" s="311"/>
      <c r="AY82" s="311"/>
      <c r="AZ82" s="311"/>
      <c r="BA82" s="311"/>
      <c r="BB82" s="311"/>
      <c r="BC82" s="311"/>
      <c r="BD82" s="311"/>
      <c r="BE82" s="311"/>
      <c r="BF82" s="311"/>
      <c r="BG82" s="311"/>
      <c r="BH82" s="311"/>
      <c r="BI82" s="311"/>
      <c r="BJ82" s="311"/>
      <c r="BK82" s="311"/>
      <c r="BL82" s="311"/>
      <c r="BM82" s="311"/>
      <c r="BN82" s="311"/>
      <c r="BO82" s="311"/>
      <c r="BP82" s="311"/>
      <c r="BQ82" s="311"/>
      <c r="BR82" s="311"/>
      <c r="BS82" s="311"/>
      <c r="BT82" s="311"/>
      <c r="BU82" s="311"/>
      <c r="BV82" s="311"/>
      <c r="BW82" s="311"/>
      <c r="BX82" s="311"/>
      <c r="BY82" s="311"/>
      <c r="BZ82" s="311"/>
      <c r="CA82" s="311"/>
      <c r="CB82" s="311"/>
      <c r="CC82" s="311"/>
      <c r="CD82" s="311"/>
      <c r="CE82" s="311"/>
      <c r="CF82" s="311"/>
      <c r="CG82" s="311"/>
      <c r="CH82" s="311"/>
      <c r="CI82" s="311"/>
      <c r="CJ82" s="311"/>
      <c r="CK82" s="311"/>
      <c r="CL82" s="311"/>
      <c r="CM82" s="311"/>
      <c r="CN82" s="311"/>
      <c r="CO82" s="311"/>
      <c r="CP82" s="311"/>
      <c r="CQ82" s="311"/>
      <c r="CR82" s="311"/>
      <c r="CS82" s="311"/>
      <c r="CT82" s="311"/>
      <c r="CU82" s="311"/>
      <c r="CV82" s="311"/>
      <c r="CW82" s="311"/>
      <c r="CX82" s="311"/>
      <c r="CY82" s="311"/>
      <c r="CZ82" s="311"/>
      <c r="DA82" s="311"/>
      <c r="DB82" s="311"/>
      <c r="DC82" s="311"/>
      <c r="DD82" s="311"/>
      <c r="DE82" s="311"/>
      <c r="DF82" s="311"/>
      <c r="DG82" s="311"/>
      <c r="DH82" s="311"/>
      <c r="DI82" s="311"/>
      <c r="DJ82" s="311"/>
      <c r="DK82" s="311"/>
      <c r="DL82" s="311"/>
      <c r="DM82" s="311"/>
      <c r="DN82" s="314"/>
      <c r="DO82" s="312"/>
      <c r="DP82" s="312"/>
      <c r="DQ82" s="312"/>
      <c r="DR82" s="214">
        <f t="shared" si="287"/>
        <v>0</v>
      </c>
      <c r="DS82" s="214" t="b">
        <f>DR82=L82</f>
        <v>1</v>
      </c>
      <c r="DT82" s="277"/>
      <c r="DU82" s="277"/>
      <c r="DV82" s="277"/>
      <c r="DW82" s="277"/>
      <c r="DX82" s="278"/>
      <c r="DY82" s="249"/>
      <c r="DZ82" s="217"/>
      <c r="EA82" s="217"/>
      <c r="EB82" s="217"/>
      <c r="EC82" s="217"/>
      <c r="ED82" s="217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58"/>
      <c r="EW82" s="58"/>
      <c r="EX82" s="58"/>
      <c r="EY82" s="58"/>
      <c r="EZ82" s="58"/>
      <c r="FA82" s="58"/>
      <c r="FB82" s="58"/>
      <c r="FC82" s="58"/>
      <c r="FD82" s="58"/>
      <c r="FE82" s="58"/>
      <c r="FF82" s="58"/>
      <c r="FG82" s="58"/>
      <c r="FH82" s="58"/>
      <c r="FI82" s="58"/>
      <c r="FJ82" s="58"/>
      <c r="FK82" s="58"/>
      <c r="FL82" s="58"/>
      <c r="FM82" s="58"/>
      <c r="FN82" s="58"/>
      <c r="FO82" s="58"/>
      <c r="FP82" s="58"/>
    </row>
    <row r="83" spans="1:172" s="27" customFormat="1" x14ac:dyDescent="0.25">
      <c r="A83" s="297"/>
      <c r="B83" s="298" t="s">
        <v>197</v>
      </c>
      <c r="C83" s="299"/>
      <c r="D83" s="300"/>
      <c r="E83" s="300"/>
      <c r="F83" s="301"/>
      <c r="G83" s="302"/>
      <c r="H83" s="302"/>
      <c r="I83" s="302"/>
      <c r="J83" s="302"/>
      <c r="K83" s="303"/>
      <c r="L83" s="304">
        <f>M83+N83</f>
        <v>756</v>
      </c>
      <c r="M83" s="302">
        <v>756</v>
      </c>
      <c r="N83" s="302"/>
      <c r="O83" s="302"/>
      <c r="P83" s="302"/>
      <c r="Q83" s="302"/>
      <c r="R83" s="302"/>
      <c r="S83" s="302"/>
      <c r="T83" s="302"/>
      <c r="U83" s="302"/>
      <c r="V83" s="302"/>
      <c r="W83" s="302"/>
      <c r="X83" s="302"/>
      <c r="Y83" s="302"/>
      <c r="Z83" s="302"/>
      <c r="AA83" s="302"/>
      <c r="AB83" s="302"/>
      <c r="AC83" s="302"/>
      <c r="AD83" s="302"/>
      <c r="AE83" s="302"/>
      <c r="AF83" s="302"/>
      <c r="AG83" s="302"/>
      <c r="AH83" s="302"/>
      <c r="AI83" s="302"/>
      <c r="AJ83" s="302"/>
      <c r="AK83" s="302"/>
      <c r="AL83" s="302"/>
      <c r="AM83" s="302"/>
      <c r="AN83" s="302"/>
      <c r="AO83" s="302"/>
      <c r="AP83" s="302"/>
      <c r="AQ83" s="302"/>
      <c r="AR83" s="302"/>
      <c r="AS83" s="302"/>
      <c r="AT83" s="302"/>
      <c r="AU83" s="302"/>
      <c r="AV83" s="302"/>
      <c r="AW83" s="302"/>
      <c r="AX83" s="302"/>
      <c r="AY83" s="302"/>
      <c r="AZ83" s="302"/>
      <c r="BA83" s="302"/>
      <c r="BB83" s="302"/>
      <c r="BC83" s="302"/>
      <c r="BD83" s="302"/>
      <c r="BE83" s="302"/>
      <c r="BF83" s="302"/>
      <c r="BG83" s="302"/>
      <c r="BH83" s="302"/>
      <c r="BI83" s="302"/>
      <c r="BJ83" s="302"/>
      <c r="BK83" s="302"/>
      <c r="BL83" s="302"/>
      <c r="BM83" s="302"/>
      <c r="BN83" s="302"/>
      <c r="BO83" s="302"/>
      <c r="BP83" s="302"/>
      <c r="BQ83" s="302"/>
      <c r="BR83" s="302"/>
      <c r="BS83" s="302"/>
      <c r="BT83" s="302"/>
      <c r="BU83" s="302"/>
      <c r="BV83" s="302"/>
      <c r="BW83" s="302"/>
      <c r="BX83" s="302"/>
      <c r="BY83" s="302"/>
      <c r="BZ83" s="302"/>
      <c r="CA83" s="302"/>
      <c r="CB83" s="302"/>
      <c r="CC83" s="302"/>
      <c r="CD83" s="302"/>
      <c r="CE83" s="302"/>
      <c r="CF83" s="302"/>
      <c r="CG83" s="302"/>
      <c r="CH83" s="302"/>
      <c r="CI83" s="302"/>
      <c r="CJ83" s="302"/>
      <c r="CK83" s="302"/>
      <c r="CL83" s="302"/>
      <c r="CM83" s="302"/>
      <c r="CN83" s="302"/>
      <c r="CO83" s="302"/>
      <c r="CP83" s="302"/>
      <c r="CQ83" s="302"/>
      <c r="CR83" s="302"/>
      <c r="CS83" s="302"/>
      <c r="CT83" s="302"/>
      <c r="CU83" s="302"/>
      <c r="CV83" s="302"/>
      <c r="CW83" s="302"/>
      <c r="CX83" s="302"/>
      <c r="CY83" s="302"/>
      <c r="CZ83" s="302"/>
      <c r="DA83" s="302"/>
      <c r="DB83" s="302"/>
      <c r="DC83" s="302"/>
      <c r="DD83" s="302"/>
      <c r="DE83" s="302"/>
      <c r="DF83" s="302"/>
      <c r="DG83" s="302"/>
      <c r="DH83" s="302"/>
      <c r="DI83" s="302"/>
      <c r="DJ83" s="302"/>
      <c r="DK83" s="302"/>
      <c r="DL83" s="302"/>
      <c r="DM83" s="302"/>
      <c r="DN83" s="305"/>
      <c r="DO83" s="303"/>
      <c r="DP83" s="303"/>
      <c r="DQ83" s="303"/>
      <c r="DR83" s="304">
        <f t="shared" si="287"/>
        <v>0</v>
      </c>
      <c r="DS83" s="304">
        <v>1</v>
      </c>
      <c r="DT83" s="277"/>
      <c r="DU83" s="277"/>
      <c r="DV83" s="277"/>
      <c r="DW83" s="277"/>
      <c r="DX83" s="278"/>
      <c r="DY83" s="249"/>
      <c r="DZ83" s="217"/>
      <c r="EA83" s="217"/>
      <c r="EB83" s="217"/>
      <c r="EC83" s="217"/>
      <c r="ED83" s="217"/>
      <c r="EE83" s="73"/>
      <c r="EF83" s="73"/>
      <c r="EG83" s="73"/>
      <c r="EH83" s="73"/>
      <c r="EI83" s="73"/>
      <c r="EJ83" s="73"/>
      <c r="EK83" s="73"/>
      <c r="EL83" s="73"/>
      <c r="EM83" s="73"/>
      <c r="EN83" s="73"/>
      <c r="EO83" s="73"/>
      <c r="EP83" s="73"/>
      <c r="EQ83" s="73"/>
      <c r="ER83" s="73"/>
      <c r="ES83" s="73"/>
      <c r="ET83" s="73"/>
      <c r="EU83" s="73"/>
      <c r="EV83" s="73"/>
      <c r="EW83" s="73"/>
      <c r="EX83" s="73"/>
      <c r="EY83" s="73"/>
      <c r="EZ83" s="73"/>
      <c r="FA83" s="73"/>
      <c r="FB83" s="73"/>
      <c r="FC83" s="73"/>
      <c r="FD83" s="73"/>
      <c r="FE83" s="73"/>
      <c r="FF83" s="73"/>
      <c r="FG83" s="73"/>
      <c r="FH83" s="73"/>
      <c r="FI83" s="73"/>
      <c r="FJ83" s="73"/>
      <c r="FK83" s="73"/>
      <c r="FL83" s="73"/>
      <c r="FM83" s="73"/>
      <c r="FN83" s="73"/>
      <c r="FO83" s="73"/>
      <c r="FP83" s="73"/>
    </row>
    <row r="84" spans="1:172" s="28" customFormat="1" x14ac:dyDescent="0.25">
      <c r="A84" s="306"/>
      <c r="B84" s="307" t="s">
        <v>170</v>
      </c>
      <c r="C84" s="308"/>
      <c r="D84" s="309"/>
      <c r="E84" s="309"/>
      <c r="F84" s="310"/>
      <c r="G84" s="311"/>
      <c r="H84" s="311"/>
      <c r="I84" s="311"/>
      <c r="J84" s="311"/>
      <c r="K84" s="312"/>
      <c r="L84" s="214">
        <f>M84+N84</f>
        <v>1152</v>
      </c>
      <c r="M84" s="214">
        <f>M78+M75+M69+M70+M63+M51+M52+M76+M77</f>
        <v>648</v>
      </c>
      <c r="N84" s="214">
        <f>N78+N75+N69+N70+N63+N51+N52+N76+N77</f>
        <v>504</v>
      </c>
      <c r="O84" s="214">
        <f>O78+O75+O69+O70+O63+O51+O52+O76+O77</f>
        <v>0</v>
      </c>
      <c r="P84" s="214">
        <f t="shared" ref="P84:CA84" si="293">P78+P75+P69+P70+P63+P51+P52+P76+P77</f>
        <v>0</v>
      </c>
      <c r="Q84" s="214">
        <f t="shared" si="293"/>
        <v>0</v>
      </c>
      <c r="R84" s="214">
        <f t="shared" si="293"/>
        <v>0</v>
      </c>
      <c r="S84" s="214">
        <f t="shared" si="293"/>
        <v>0</v>
      </c>
      <c r="T84" s="214">
        <f t="shared" si="293"/>
        <v>0</v>
      </c>
      <c r="U84" s="214">
        <f t="shared" si="293"/>
        <v>0</v>
      </c>
      <c r="V84" s="214">
        <f t="shared" si="293"/>
        <v>0</v>
      </c>
      <c r="W84" s="214">
        <f t="shared" si="293"/>
        <v>0</v>
      </c>
      <c r="X84" s="214">
        <f>X78+X75+X69+X70+X63+X51+X52+X76+X77</f>
        <v>1152</v>
      </c>
      <c r="Y84" s="214">
        <f t="shared" si="293"/>
        <v>0</v>
      </c>
      <c r="Z84" s="214">
        <f t="shared" si="293"/>
        <v>0</v>
      </c>
      <c r="AA84" s="214">
        <f t="shared" si="293"/>
        <v>0</v>
      </c>
      <c r="AB84" s="214">
        <f t="shared" si="293"/>
        <v>0</v>
      </c>
      <c r="AC84" s="214">
        <f t="shared" si="293"/>
        <v>0</v>
      </c>
      <c r="AD84" s="214">
        <f t="shared" si="293"/>
        <v>0</v>
      </c>
      <c r="AE84" s="214">
        <f t="shared" si="293"/>
        <v>0</v>
      </c>
      <c r="AF84" s="214">
        <f t="shared" si="293"/>
        <v>0</v>
      </c>
      <c r="AG84" s="214">
        <f t="shared" si="293"/>
        <v>0</v>
      </c>
      <c r="AH84" s="214">
        <f t="shared" si="293"/>
        <v>0</v>
      </c>
      <c r="AI84" s="214">
        <f t="shared" si="293"/>
        <v>0</v>
      </c>
      <c r="AJ84" s="214">
        <f t="shared" si="293"/>
        <v>0</v>
      </c>
      <c r="AK84" s="214">
        <f t="shared" si="293"/>
        <v>0</v>
      </c>
      <c r="AL84" s="214">
        <f t="shared" si="293"/>
        <v>0</v>
      </c>
      <c r="AM84" s="214">
        <f t="shared" si="293"/>
        <v>0</v>
      </c>
      <c r="AN84" s="214">
        <f t="shared" si="293"/>
        <v>0</v>
      </c>
      <c r="AO84" s="214">
        <f t="shared" si="293"/>
        <v>0</v>
      </c>
      <c r="AP84" s="214">
        <f t="shared" si="293"/>
        <v>0</v>
      </c>
      <c r="AQ84" s="214">
        <f t="shared" si="293"/>
        <v>0</v>
      </c>
      <c r="AR84" s="214">
        <f t="shared" si="293"/>
        <v>0</v>
      </c>
      <c r="AS84" s="214">
        <f t="shared" si="293"/>
        <v>0</v>
      </c>
      <c r="AT84" s="214">
        <f t="shared" si="293"/>
        <v>0</v>
      </c>
      <c r="AU84" s="214">
        <f t="shared" si="293"/>
        <v>0</v>
      </c>
      <c r="AV84" s="214">
        <f t="shared" si="293"/>
        <v>0</v>
      </c>
      <c r="AW84" s="214">
        <f t="shared" si="293"/>
        <v>0</v>
      </c>
      <c r="AX84" s="214">
        <f t="shared" si="293"/>
        <v>0</v>
      </c>
      <c r="AY84" s="214">
        <f t="shared" si="293"/>
        <v>0</v>
      </c>
      <c r="AZ84" s="214">
        <f t="shared" si="293"/>
        <v>0</v>
      </c>
      <c r="BA84" s="214">
        <f t="shared" si="293"/>
        <v>0</v>
      </c>
      <c r="BB84" s="214">
        <f t="shared" si="293"/>
        <v>0</v>
      </c>
      <c r="BC84" s="214">
        <f t="shared" si="293"/>
        <v>0</v>
      </c>
      <c r="BD84" s="214">
        <f t="shared" si="293"/>
        <v>0</v>
      </c>
      <c r="BE84" s="214">
        <f t="shared" si="293"/>
        <v>0</v>
      </c>
      <c r="BF84" s="214">
        <f t="shared" si="293"/>
        <v>0</v>
      </c>
      <c r="BG84" s="214">
        <f t="shared" si="293"/>
        <v>0</v>
      </c>
      <c r="BH84" s="214">
        <f t="shared" si="293"/>
        <v>0</v>
      </c>
      <c r="BI84" s="214">
        <f t="shared" si="293"/>
        <v>0</v>
      </c>
      <c r="BJ84" s="214">
        <f t="shared" si="293"/>
        <v>72</v>
      </c>
      <c r="BK84" s="214">
        <f t="shared" si="293"/>
        <v>0</v>
      </c>
      <c r="BL84" s="214">
        <f t="shared" si="293"/>
        <v>0</v>
      </c>
      <c r="BM84" s="214">
        <f t="shared" si="293"/>
        <v>0</v>
      </c>
      <c r="BN84" s="214">
        <f t="shared" si="293"/>
        <v>0</v>
      </c>
      <c r="BO84" s="214">
        <f t="shared" si="293"/>
        <v>0</v>
      </c>
      <c r="BP84" s="214">
        <f t="shared" si="293"/>
        <v>0</v>
      </c>
      <c r="BQ84" s="214">
        <f t="shared" si="293"/>
        <v>0</v>
      </c>
      <c r="BR84" s="214">
        <f t="shared" si="293"/>
        <v>0</v>
      </c>
      <c r="BS84" s="214">
        <f t="shared" si="293"/>
        <v>0</v>
      </c>
      <c r="BT84" s="214">
        <f t="shared" si="293"/>
        <v>72</v>
      </c>
      <c r="BU84" s="214">
        <f t="shared" si="293"/>
        <v>0</v>
      </c>
      <c r="BV84" s="214">
        <f>BV78+BV75+BV69+BV70+BV63+BV51+BV52+BV76+BV77</f>
        <v>252</v>
      </c>
      <c r="BW84" s="214">
        <f t="shared" si="293"/>
        <v>0</v>
      </c>
      <c r="BX84" s="214">
        <f t="shared" si="293"/>
        <v>0</v>
      </c>
      <c r="BY84" s="214">
        <f t="shared" si="293"/>
        <v>0</v>
      </c>
      <c r="BZ84" s="214">
        <f t="shared" si="293"/>
        <v>0</v>
      </c>
      <c r="CA84" s="214">
        <f t="shared" si="293"/>
        <v>0</v>
      </c>
      <c r="CB84" s="214">
        <f t="shared" ref="CB84:DQ84" si="294">CB78+CB75+CB69+CB70+CB63+CB51+CB52+CB76+CB77</f>
        <v>0</v>
      </c>
      <c r="CC84" s="214">
        <f t="shared" si="294"/>
        <v>0</v>
      </c>
      <c r="CD84" s="214">
        <f t="shared" si="294"/>
        <v>0</v>
      </c>
      <c r="CE84" s="214">
        <f t="shared" si="294"/>
        <v>0</v>
      </c>
      <c r="CF84" s="214">
        <f t="shared" si="294"/>
        <v>252</v>
      </c>
      <c r="CG84" s="214">
        <f t="shared" si="294"/>
        <v>0</v>
      </c>
      <c r="CH84" s="214">
        <f>CH78+CH75+CH69+CH70+CH63+CH51+CH52+CH76+CH77</f>
        <v>324</v>
      </c>
      <c r="CI84" s="214">
        <f t="shared" si="294"/>
        <v>0</v>
      </c>
      <c r="CJ84" s="214">
        <f t="shared" si="294"/>
        <v>0</v>
      </c>
      <c r="CK84" s="214">
        <f t="shared" si="294"/>
        <v>0</v>
      </c>
      <c r="CL84" s="214">
        <f t="shared" si="294"/>
        <v>0</v>
      </c>
      <c r="CM84" s="214">
        <f t="shared" si="294"/>
        <v>0</v>
      </c>
      <c r="CN84" s="214">
        <f t="shared" si="294"/>
        <v>0</v>
      </c>
      <c r="CO84" s="214">
        <f t="shared" si="294"/>
        <v>0</v>
      </c>
      <c r="CP84" s="214">
        <f t="shared" si="294"/>
        <v>0</v>
      </c>
      <c r="CQ84" s="214">
        <f t="shared" si="294"/>
        <v>0</v>
      </c>
      <c r="CR84" s="214">
        <f t="shared" si="294"/>
        <v>324</v>
      </c>
      <c r="CS84" s="214">
        <f t="shared" si="294"/>
        <v>0</v>
      </c>
      <c r="CT84" s="214">
        <f t="shared" si="294"/>
        <v>252</v>
      </c>
      <c r="CU84" s="214">
        <f t="shared" si="294"/>
        <v>0</v>
      </c>
      <c r="CV84" s="214">
        <f t="shared" si="294"/>
        <v>0</v>
      </c>
      <c r="CW84" s="214">
        <f t="shared" si="294"/>
        <v>0</v>
      </c>
      <c r="CX84" s="214">
        <f t="shared" si="294"/>
        <v>0</v>
      </c>
      <c r="CY84" s="214">
        <f t="shared" si="294"/>
        <v>0</v>
      </c>
      <c r="CZ84" s="214">
        <f t="shared" si="294"/>
        <v>0</v>
      </c>
      <c r="DA84" s="214">
        <f t="shared" si="294"/>
        <v>0</v>
      </c>
      <c r="DB84" s="214">
        <f t="shared" si="294"/>
        <v>0</v>
      </c>
      <c r="DC84" s="214">
        <f t="shared" si="294"/>
        <v>0</v>
      </c>
      <c r="DD84" s="214">
        <f t="shared" si="294"/>
        <v>252</v>
      </c>
      <c r="DE84" s="214">
        <f t="shared" si="294"/>
        <v>0</v>
      </c>
      <c r="DF84" s="214">
        <f t="shared" si="294"/>
        <v>252</v>
      </c>
      <c r="DG84" s="214">
        <f t="shared" si="294"/>
        <v>0</v>
      </c>
      <c r="DH84" s="214">
        <f t="shared" si="294"/>
        <v>0</v>
      </c>
      <c r="DI84" s="214">
        <f t="shared" si="294"/>
        <v>0</v>
      </c>
      <c r="DJ84" s="214">
        <f t="shared" si="294"/>
        <v>0</v>
      </c>
      <c r="DK84" s="214">
        <f t="shared" si="294"/>
        <v>0</v>
      </c>
      <c r="DL84" s="214">
        <f t="shared" si="294"/>
        <v>0</v>
      </c>
      <c r="DM84" s="214">
        <f t="shared" si="294"/>
        <v>0</v>
      </c>
      <c r="DN84" s="214">
        <f t="shared" si="294"/>
        <v>0</v>
      </c>
      <c r="DO84" s="214">
        <f t="shared" si="294"/>
        <v>0</v>
      </c>
      <c r="DP84" s="214">
        <f t="shared" si="294"/>
        <v>252</v>
      </c>
      <c r="DQ84" s="214">
        <f t="shared" si="294"/>
        <v>0</v>
      </c>
      <c r="DR84" s="214">
        <f>AX84+BJ84+BV84+CH84+CT84+DF84</f>
        <v>1152</v>
      </c>
      <c r="DS84" s="214" t="b">
        <f>DR84=L84</f>
        <v>1</v>
      </c>
      <c r="DT84" s="277"/>
      <c r="DU84" s="277"/>
      <c r="DV84" s="277"/>
      <c r="DW84" s="277"/>
      <c r="DX84" s="278"/>
      <c r="DY84" s="249"/>
      <c r="DZ84" s="217"/>
      <c r="EA84" s="217"/>
      <c r="EB84" s="217"/>
      <c r="EC84" s="217"/>
      <c r="ED84" s="217"/>
      <c r="EE84" s="58"/>
      <c r="EF84" s="58"/>
      <c r="EG84" s="58"/>
      <c r="EH84" s="58"/>
      <c r="EI84" s="58"/>
      <c r="EJ84" s="58"/>
      <c r="EK84" s="58"/>
      <c r="EL84" s="58"/>
      <c r="EM84" s="58"/>
      <c r="EN84" s="58"/>
      <c r="EO84" s="58"/>
      <c r="EP84" s="58"/>
      <c r="EQ84" s="58"/>
      <c r="ER84" s="58"/>
      <c r="ES84" s="58"/>
      <c r="ET84" s="58"/>
      <c r="EU84" s="58"/>
      <c r="EV84" s="58"/>
      <c r="EW84" s="58"/>
      <c r="EX84" s="58"/>
      <c r="EY84" s="58"/>
      <c r="EZ84" s="58"/>
      <c r="FA84" s="58"/>
      <c r="FB84" s="58"/>
      <c r="FC84" s="58"/>
      <c r="FD84" s="58"/>
      <c r="FE84" s="58"/>
      <c r="FF84" s="58"/>
      <c r="FG84" s="58"/>
      <c r="FH84" s="58"/>
      <c r="FI84" s="58"/>
      <c r="FJ84" s="58"/>
      <c r="FK84" s="58"/>
      <c r="FL84" s="58"/>
      <c r="FM84" s="58"/>
      <c r="FN84" s="58"/>
      <c r="FO84" s="58"/>
      <c r="FP84" s="58"/>
    </row>
    <row r="85" spans="1:172" s="28" customFormat="1" x14ac:dyDescent="0.25">
      <c r="A85" s="306"/>
      <c r="B85" s="307" t="s">
        <v>171</v>
      </c>
      <c r="C85" s="308"/>
      <c r="D85" s="309"/>
      <c r="E85" s="309"/>
      <c r="F85" s="310"/>
      <c r="G85" s="311"/>
      <c r="H85" s="311"/>
      <c r="I85" s="311"/>
      <c r="J85" s="311"/>
      <c r="K85" s="312"/>
      <c r="L85" s="214"/>
      <c r="M85" s="313" t="b">
        <f>M83=M84</f>
        <v>0</v>
      </c>
      <c r="N85" s="313"/>
      <c r="O85" s="311"/>
      <c r="P85" s="311"/>
      <c r="Q85" s="311"/>
      <c r="R85" s="311"/>
      <c r="S85" s="311"/>
      <c r="T85" s="311"/>
      <c r="U85" s="311"/>
      <c r="V85" s="311"/>
      <c r="W85" s="311"/>
      <c r="X85" s="311"/>
      <c r="Y85" s="311"/>
      <c r="Z85" s="311"/>
      <c r="AA85" s="311"/>
      <c r="AB85" s="311"/>
      <c r="AC85" s="311"/>
      <c r="AD85" s="311"/>
      <c r="AE85" s="311"/>
      <c r="AF85" s="311"/>
      <c r="AG85" s="311"/>
      <c r="AH85" s="311"/>
      <c r="AI85" s="311"/>
      <c r="AJ85" s="311"/>
      <c r="AK85" s="311"/>
      <c r="AL85" s="311"/>
      <c r="AM85" s="311"/>
      <c r="AN85" s="311"/>
      <c r="AO85" s="311"/>
      <c r="AP85" s="311"/>
      <c r="AQ85" s="311"/>
      <c r="AR85" s="311"/>
      <c r="AS85" s="311"/>
      <c r="AT85" s="311"/>
      <c r="AU85" s="311"/>
      <c r="AV85" s="311"/>
      <c r="AW85" s="311"/>
      <c r="AX85" s="311"/>
      <c r="AY85" s="311"/>
      <c r="AZ85" s="311"/>
      <c r="BA85" s="311"/>
      <c r="BB85" s="311"/>
      <c r="BC85" s="311"/>
      <c r="BD85" s="311"/>
      <c r="BE85" s="311"/>
      <c r="BF85" s="311"/>
      <c r="BG85" s="311"/>
      <c r="BH85" s="311"/>
      <c r="BI85" s="311"/>
      <c r="BJ85" s="311"/>
      <c r="BK85" s="311"/>
      <c r="BL85" s="311"/>
      <c r="BM85" s="311"/>
      <c r="BN85" s="311"/>
      <c r="BO85" s="311"/>
      <c r="BP85" s="311"/>
      <c r="BQ85" s="311"/>
      <c r="BR85" s="311"/>
      <c r="BS85" s="311"/>
      <c r="BT85" s="311"/>
      <c r="BU85" s="311"/>
      <c r="BV85" s="311"/>
      <c r="BW85" s="311"/>
      <c r="BX85" s="311"/>
      <c r="BY85" s="311"/>
      <c r="BZ85" s="311"/>
      <c r="CA85" s="311"/>
      <c r="CB85" s="311"/>
      <c r="CC85" s="311"/>
      <c r="CD85" s="311"/>
      <c r="CE85" s="311"/>
      <c r="CF85" s="311"/>
      <c r="CG85" s="311"/>
      <c r="CH85" s="311"/>
      <c r="CI85" s="311"/>
      <c r="CJ85" s="311"/>
      <c r="CK85" s="311"/>
      <c r="CL85" s="311"/>
      <c r="CM85" s="311"/>
      <c r="CN85" s="311"/>
      <c r="CO85" s="311"/>
      <c r="CP85" s="311"/>
      <c r="CQ85" s="311"/>
      <c r="CR85" s="311"/>
      <c r="CS85" s="311"/>
      <c r="CT85" s="311"/>
      <c r="CU85" s="311"/>
      <c r="CV85" s="311"/>
      <c r="CW85" s="311"/>
      <c r="CX85" s="311"/>
      <c r="CY85" s="311"/>
      <c r="CZ85" s="311"/>
      <c r="DA85" s="311"/>
      <c r="DB85" s="311"/>
      <c r="DC85" s="311"/>
      <c r="DD85" s="311"/>
      <c r="DE85" s="311"/>
      <c r="DF85" s="311"/>
      <c r="DG85" s="311"/>
      <c r="DH85" s="311"/>
      <c r="DI85" s="311"/>
      <c r="DJ85" s="311"/>
      <c r="DK85" s="311"/>
      <c r="DL85" s="311"/>
      <c r="DM85" s="311"/>
      <c r="DN85" s="314"/>
      <c r="DO85" s="312"/>
      <c r="DP85" s="312"/>
      <c r="DQ85" s="312"/>
      <c r="DR85" s="214">
        <f t="shared" si="287"/>
        <v>0</v>
      </c>
      <c r="DS85" s="214" t="b">
        <f>DR85=L85</f>
        <v>1</v>
      </c>
      <c r="DT85" s="277"/>
      <c r="DU85" s="277"/>
      <c r="DV85" s="277"/>
      <c r="DW85" s="277"/>
      <c r="DX85" s="278"/>
      <c r="DY85" s="249"/>
      <c r="DZ85" s="217"/>
      <c r="EA85" s="217"/>
      <c r="EB85" s="217"/>
      <c r="EC85" s="217"/>
      <c r="ED85" s="217"/>
      <c r="EE85" s="58"/>
      <c r="EF85" s="58"/>
      <c r="EG85" s="58"/>
      <c r="EH85" s="58"/>
      <c r="EI85" s="58"/>
      <c r="EJ85" s="58"/>
      <c r="EK85" s="58"/>
      <c r="EL85" s="58"/>
      <c r="EM85" s="58"/>
      <c r="EN85" s="58"/>
      <c r="EO85" s="58"/>
      <c r="EP85" s="58"/>
      <c r="EQ85" s="58"/>
      <c r="ER85" s="58"/>
      <c r="ES85" s="58"/>
      <c r="ET85" s="58"/>
      <c r="EU85" s="58"/>
      <c r="EV85" s="58"/>
      <c r="EW85" s="58"/>
      <c r="EX85" s="58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8"/>
      <c r="FM85" s="58"/>
      <c r="FN85" s="58"/>
      <c r="FO85" s="58"/>
      <c r="FP85" s="58"/>
    </row>
    <row r="86" spans="1:172" s="29" customFormat="1" ht="30" x14ac:dyDescent="0.25">
      <c r="A86" s="315" t="s">
        <v>114</v>
      </c>
      <c r="B86" s="316" t="s">
        <v>112</v>
      </c>
      <c r="C86" s="317"/>
      <c r="D86" s="318"/>
      <c r="E86" s="318"/>
      <c r="F86" s="319"/>
      <c r="G86" s="320"/>
      <c r="H86" s="320"/>
      <c r="I86" s="320"/>
      <c r="J86" s="320"/>
      <c r="K86" s="315"/>
      <c r="L86" s="320">
        <v>216</v>
      </c>
      <c r="M86" s="320"/>
      <c r="N86" s="320"/>
      <c r="O86" s="320"/>
      <c r="P86" s="320"/>
      <c r="Q86" s="320"/>
      <c r="R86" s="320"/>
      <c r="S86" s="320"/>
      <c r="T86" s="320"/>
      <c r="U86" s="320"/>
      <c r="V86" s="320"/>
      <c r="W86" s="320"/>
      <c r="X86" s="320"/>
      <c r="Y86" s="320"/>
      <c r="Z86" s="320"/>
      <c r="AA86" s="320"/>
      <c r="AB86" s="320"/>
      <c r="AC86" s="320"/>
      <c r="AD86" s="320"/>
      <c r="AE86" s="320"/>
      <c r="AF86" s="320"/>
      <c r="AG86" s="320"/>
      <c r="AH86" s="320"/>
      <c r="AI86" s="320"/>
      <c r="AJ86" s="320"/>
      <c r="AK86" s="320"/>
      <c r="AL86" s="320"/>
      <c r="AM86" s="320"/>
      <c r="AN86" s="320"/>
      <c r="AO86" s="320"/>
      <c r="AP86" s="320"/>
      <c r="AQ86" s="320"/>
      <c r="AR86" s="320"/>
      <c r="AS86" s="320"/>
      <c r="AT86" s="320"/>
      <c r="AU86" s="320"/>
      <c r="AV86" s="320"/>
      <c r="AW86" s="320"/>
      <c r="AX86" s="320"/>
      <c r="AY86" s="320"/>
      <c r="AZ86" s="320"/>
      <c r="BA86" s="320"/>
      <c r="BB86" s="320"/>
      <c r="BC86" s="320"/>
      <c r="BD86" s="320"/>
      <c r="BE86" s="320"/>
      <c r="BF86" s="320"/>
      <c r="BG86" s="320"/>
      <c r="BH86" s="320"/>
      <c r="BI86" s="320"/>
      <c r="BJ86" s="320"/>
      <c r="BK86" s="320"/>
      <c r="BL86" s="320"/>
      <c r="BM86" s="320"/>
      <c r="BN86" s="320"/>
      <c r="BO86" s="320"/>
      <c r="BP86" s="320"/>
      <c r="BQ86" s="320"/>
      <c r="BR86" s="320"/>
      <c r="BS86" s="320"/>
      <c r="BT86" s="320"/>
      <c r="BU86" s="320"/>
      <c r="BV86" s="320"/>
      <c r="BW86" s="320"/>
      <c r="BX86" s="320"/>
      <c r="BY86" s="320"/>
      <c r="BZ86" s="320"/>
      <c r="CA86" s="320"/>
      <c r="CB86" s="320"/>
      <c r="CC86" s="320"/>
      <c r="CD86" s="320"/>
      <c r="CE86" s="320"/>
      <c r="CF86" s="320"/>
      <c r="CG86" s="320"/>
      <c r="CH86" s="320"/>
      <c r="CI86" s="320"/>
      <c r="CJ86" s="320"/>
      <c r="CK86" s="320"/>
      <c r="CL86" s="320"/>
      <c r="CM86" s="320"/>
      <c r="CN86" s="320"/>
      <c r="CO86" s="320"/>
      <c r="CP86" s="320"/>
      <c r="CQ86" s="320"/>
      <c r="CR86" s="320"/>
      <c r="CS86" s="320"/>
      <c r="CT86" s="320"/>
      <c r="CU86" s="320"/>
      <c r="CV86" s="320"/>
      <c r="CW86" s="320"/>
      <c r="CX86" s="320"/>
      <c r="CY86" s="320"/>
      <c r="CZ86" s="320"/>
      <c r="DA86" s="320"/>
      <c r="DB86" s="320"/>
      <c r="DC86" s="320"/>
      <c r="DD86" s="320"/>
      <c r="DE86" s="320"/>
      <c r="DF86" s="320">
        <v>216</v>
      </c>
      <c r="DG86" s="320">
        <v>216</v>
      </c>
      <c r="DH86" s="320"/>
      <c r="DI86" s="320"/>
      <c r="DJ86" s="320"/>
      <c r="DK86" s="320"/>
      <c r="DL86" s="320"/>
      <c r="DM86" s="320"/>
      <c r="DN86" s="321"/>
      <c r="DO86" s="315"/>
      <c r="DP86" s="315"/>
      <c r="DQ86" s="315"/>
      <c r="DR86" s="214">
        <f t="shared" si="287"/>
        <v>216</v>
      </c>
      <c r="DS86" s="214" t="b">
        <f>DR86=L86</f>
        <v>1</v>
      </c>
      <c r="DT86" s="322"/>
      <c r="DU86" s="322"/>
      <c r="DV86" s="322"/>
      <c r="DW86" s="322"/>
      <c r="DX86" s="323"/>
      <c r="DY86" s="216"/>
      <c r="DZ86" s="217"/>
      <c r="EA86" s="217"/>
      <c r="EB86" s="217"/>
      <c r="EC86" s="217"/>
      <c r="ED86" s="217"/>
      <c r="EE86" s="58"/>
      <c r="EF86" s="58"/>
      <c r="EG86" s="58"/>
      <c r="EH86" s="58"/>
      <c r="EI86" s="58"/>
      <c r="EJ86" s="58"/>
      <c r="EK86" s="58"/>
      <c r="EL86" s="58"/>
      <c r="EM86" s="58"/>
      <c r="EN86" s="58"/>
      <c r="EO86" s="58"/>
      <c r="EP86" s="58"/>
      <c r="EQ86" s="58"/>
      <c r="ER86" s="58"/>
      <c r="ES86" s="58"/>
      <c r="ET86" s="58"/>
      <c r="EU86" s="58"/>
      <c r="EV86" s="58"/>
      <c r="EW86" s="58"/>
      <c r="EX86" s="58"/>
      <c r="EY86" s="58"/>
      <c r="EZ86" s="58"/>
      <c r="FA86" s="58"/>
      <c r="FB86" s="58"/>
      <c r="FC86" s="58"/>
      <c r="FD86" s="58"/>
      <c r="FE86" s="58"/>
      <c r="FF86" s="58"/>
      <c r="FG86" s="58"/>
      <c r="FH86" s="58"/>
      <c r="FI86" s="58"/>
      <c r="FJ86" s="58"/>
      <c r="FK86" s="58"/>
      <c r="FL86" s="58"/>
      <c r="FM86" s="58"/>
      <c r="FN86" s="58"/>
      <c r="FO86" s="58"/>
      <c r="FP86" s="58"/>
    </row>
    <row r="87" spans="1:172" s="29" customFormat="1" x14ac:dyDescent="0.25">
      <c r="A87" s="315"/>
      <c r="B87" s="316" t="s">
        <v>116</v>
      </c>
      <c r="C87" s="317"/>
      <c r="D87" s="318"/>
      <c r="E87" s="318"/>
      <c r="F87" s="319"/>
      <c r="G87" s="320"/>
      <c r="H87" s="320"/>
      <c r="I87" s="320"/>
      <c r="J87" s="320"/>
      <c r="K87" s="315"/>
      <c r="L87" s="320">
        <f>L81+L84+L86</f>
        <v>4218</v>
      </c>
      <c r="M87" s="320">
        <f>M81+M84+M86</f>
        <v>2334</v>
      </c>
      <c r="N87" s="320">
        <f>N81+N84+N86</f>
        <v>1668</v>
      </c>
      <c r="O87" s="320">
        <f t="shared" ref="O87:AQ87" si="295">O81+O84+O86</f>
        <v>2472</v>
      </c>
      <c r="P87" s="320">
        <f t="shared" si="295"/>
        <v>0</v>
      </c>
      <c r="Q87" s="320">
        <f t="shared" si="295"/>
        <v>1284</v>
      </c>
      <c r="R87" s="320">
        <f t="shared" si="295"/>
        <v>1148</v>
      </c>
      <c r="S87" s="320">
        <f t="shared" si="295"/>
        <v>0</v>
      </c>
      <c r="T87" s="320">
        <f t="shared" si="295"/>
        <v>0</v>
      </c>
      <c r="U87" s="320">
        <f t="shared" si="295"/>
        <v>40</v>
      </c>
      <c r="V87" s="320">
        <f t="shared" si="295"/>
        <v>250</v>
      </c>
      <c r="W87" s="320">
        <f t="shared" si="295"/>
        <v>40</v>
      </c>
      <c r="X87" s="320">
        <f t="shared" si="295"/>
        <v>1152</v>
      </c>
      <c r="Y87" s="320">
        <f t="shared" si="295"/>
        <v>106</v>
      </c>
      <c r="Z87" s="320">
        <f>Z81+Z84+Z86</f>
        <v>612</v>
      </c>
      <c r="AA87" s="320">
        <f t="shared" si="295"/>
        <v>596</v>
      </c>
      <c r="AB87" s="320">
        <f t="shared" si="295"/>
        <v>0</v>
      </c>
      <c r="AC87" s="320">
        <f t="shared" si="295"/>
        <v>360</v>
      </c>
      <c r="AD87" s="320">
        <f t="shared" si="295"/>
        <v>222</v>
      </c>
      <c r="AE87" s="320">
        <f t="shared" si="295"/>
        <v>14</v>
      </c>
      <c r="AF87" s="320">
        <f t="shared" si="295"/>
        <v>0</v>
      </c>
      <c r="AG87" s="320">
        <f t="shared" si="295"/>
        <v>0</v>
      </c>
      <c r="AH87" s="320">
        <f t="shared" si="295"/>
        <v>16</v>
      </c>
      <c r="AI87" s="320">
        <f t="shared" si="295"/>
        <v>0</v>
      </c>
      <c r="AJ87" s="320">
        <f t="shared" si="295"/>
        <v>0</v>
      </c>
      <c r="AK87" s="320">
        <f t="shared" si="295"/>
        <v>0</v>
      </c>
      <c r="AL87" s="320">
        <f t="shared" si="295"/>
        <v>864</v>
      </c>
      <c r="AM87" s="320">
        <f t="shared" si="295"/>
        <v>776</v>
      </c>
      <c r="AN87" s="320">
        <f t="shared" si="295"/>
        <v>0</v>
      </c>
      <c r="AO87" s="320">
        <f t="shared" si="295"/>
        <v>438</v>
      </c>
      <c r="AP87" s="320">
        <f t="shared" si="295"/>
        <v>312</v>
      </c>
      <c r="AQ87" s="320">
        <f t="shared" si="295"/>
        <v>20</v>
      </c>
      <c r="AR87" s="320">
        <f t="shared" ref="AR87:BW87" si="296">AR81+AR84+AR86</f>
        <v>0</v>
      </c>
      <c r="AS87" s="320">
        <f t="shared" si="296"/>
        <v>6</v>
      </c>
      <c r="AT87" s="320">
        <f t="shared" si="296"/>
        <v>70</v>
      </c>
      <c r="AU87" s="320">
        <f t="shared" si="296"/>
        <v>0</v>
      </c>
      <c r="AV87" s="320">
        <f t="shared" si="296"/>
        <v>0</v>
      </c>
      <c r="AW87" s="320">
        <f t="shared" si="296"/>
        <v>18</v>
      </c>
      <c r="AX87" s="320">
        <f t="shared" si="296"/>
        <v>612</v>
      </c>
      <c r="AY87" s="320">
        <f t="shared" si="296"/>
        <v>540</v>
      </c>
      <c r="AZ87" s="320">
        <f t="shared" si="296"/>
        <v>0</v>
      </c>
      <c r="BA87" s="320">
        <f t="shared" si="296"/>
        <v>310</v>
      </c>
      <c r="BB87" s="320">
        <f t="shared" si="296"/>
        <v>226</v>
      </c>
      <c r="BC87" s="320">
        <f t="shared" si="296"/>
        <v>0</v>
      </c>
      <c r="BD87" s="320">
        <f t="shared" si="296"/>
        <v>0</v>
      </c>
      <c r="BE87" s="320">
        <f t="shared" si="296"/>
        <v>4</v>
      </c>
      <c r="BF87" s="320">
        <f t="shared" si="296"/>
        <v>60</v>
      </c>
      <c r="BG87" s="320">
        <f t="shared" si="296"/>
        <v>0</v>
      </c>
      <c r="BH87" s="320">
        <f t="shared" si="296"/>
        <v>0</v>
      </c>
      <c r="BI87" s="320">
        <f t="shared" si="296"/>
        <v>12</v>
      </c>
      <c r="BJ87" s="320">
        <f>BJ81+BJ84+BJ86</f>
        <v>864</v>
      </c>
      <c r="BK87" s="320">
        <f>BK81+BK84+BK86</f>
        <v>712</v>
      </c>
      <c r="BL87" s="320">
        <f t="shared" si="296"/>
        <v>0</v>
      </c>
      <c r="BM87" s="320">
        <f t="shared" si="296"/>
        <v>362</v>
      </c>
      <c r="BN87" s="320">
        <f t="shared" si="296"/>
        <v>344</v>
      </c>
      <c r="BO87" s="320">
        <f t="shared" si="296"/>
        <v>0</v>
      </c>
      <c r="BP87" s="320">
        <f t="shared" si="296"/>
        <v>0</v>
      </c>
      <c r="BQ87" s="320">
        <f t="shared" si="296"/>
        <v>6</v>
      </c>
      <c r="BR87" s="320">
        <f t="shared" si="296"/>
        <v>62</v>
      </c>
      <c r="BS87" s="320">
        <f t="shared" si="296"/>
        <v>0</v>
      </c>
      <c r="BT87" s="320">
        <f t="shared" si="296"/>
        <v>72</v>
      </c>
      <c r="BU87" s="320">
        <f t="shared" si="296"/>
        <v>18</v>
      </c>
      <c r="BV87" s="320">
        <f>BV81+BV84+BV86</f>
        <v>520</v>
      </c>
      <c r="BW87" s="320">
        <f t="shared" si="296"/>
        <v>232</v>
      </c>
      <c r="BX87" s="320">
        <f t="shared" ref="BX87:DC87" si="297">BX81+BX84+BX86</f>
        <v>0</v>
      </c>
      <c r="BY87" s="320">
        <f t="shared" si="297"/>
        <v>106</v>
      </c>
      <c r="BZ87" s="320">
        <f t="shared" si="297"/>
        <v>124</v>
      </c>
      <c r="CA87" s="320">
        <f t="shared" si="297"/>
        <v>0</v>
      </c>
      <c r="CB87" s="320">
        <f t="shared" si="297"/>
        <v>0</v>
      </c>
      <c r="CC87" s="320">
        <f t="shared" si="297"/>
        <v>2</v>
      </c>
      <c r="CD87" s="320">
        <f t="shared" si="297"/>
        <v>30</v>
      </c>
      <c r="CE87" s="320">
        <f t="shared" si="297"/>
        <v>0</v>
      </c>
      <c r="CF87" s="320">
        <f t="shared" si="297"/>
        <v>252</v>
      </c>
      <c r="CG87" s="320">
        <f t="shared" si="297"/>
        <v>6</v>
      </c>
      <c r="CH87" s="320">
        <f t="shared" si="297"/>
        <v>854</v>
      </c>
      <c r="CI87" s="320">
        <f t="shared" si="297"/>
        <v>444</v>
      </c>
      <c r="CJ87" s="320">
        <f t="shared" si="297"/>
        <v>0</v>
      </c>
      <c r="CK87" s="320">
        <f t="shared" si="297"/>
        <v>244</v>
      </c>
      <c r="CL87" s="320">
        <f t="shared" si="297"/>
        <v>196</v>
      </c>
      <c r="CM87" s="320">
        <f t="shared" si="297"/>
        <v>0</v>
      </c>
      <c r="CN87" s="320">
        <f t="shared" si="297"/>
        <v>0</v>
      </c>
      <c r="CO87" s="320">
        <f t="shared" si="297"/>
        <v>4</v>
      </c>
      <c r="CP87" s="320">
        <f t="shared" si="297"/>
        <v>50</v>
      </c>
      <c r="CQ87" s="320">
        <f t="shared" si="297"/>
        <v>20</v>
      </c>
      <c r="CR87" s="320">
        <f t="shared" si="297"/>
        <v>324</v>
      </c>
      <c r="CS87" s="320">
        <f t="shared" si="297"/>
        <v>16</v>
      </c>
      <c r="CT87" s="320">
        <f t="shared" si="297"/>
        <v>612</v>
      </c>
      <c r="CU87" s="320">
        <f t="shared" si="297"/>
        <v>306</v>
      </c>
      <c r="CV87" s="320">
        <f t="shared" si="297"/>
        <v>0</v>
      </c>
      <c r="CW87" s="320">
        <f t="shared" si="297"/>
        <v>144</v>
      </c>
      <c r="CX87" s="320">
        <f t="shared" si="297"/>
        <v>152</v>
      </c>
      <c r="CY87" s="320">
        <f t="shared" si="297"/>
        <v>0</v>
      </c>
      <c r="CZ87" s="320">
        <f t="shared" si="297"/>
        <v>0</v>
      </c>
      <c r="DA87" s="320">
        <f t="shared" si="297"/>
        <v>10</v>
      </c>
      <c r="DB87" s="320">
        <f t="shared" si="297"/>
        <v>36</v>
      </c>
      <c r="DC87" s="320">
        <f t="shared" si="297"/>
        <v>0</v>
      </c>
      <c r="DD87" s="320">
        <f t="shared" ref="DD87:DQ87" si="298">DD81+DD84+DD86</f>
        <v>252</v>
      </c>
      <c r="DE87" s="320">
        <f t="shared" si="298"/>
        <v>18</v>
      </c>
      <c r="DF87" s="320">
        <f t="shared" si="298"/>
        <v>756</v>
      </c>
      <c r="DG87" s="320">
        <f t="shared" si="298"/>
        <v>454</v>
      </c>
      <c r="DH87" s="320">
        <f t="shared" si="298"/>
        <v>0</v>
      </c>
      <c r="DI87" s="320">
        <f t="shared" si="298"/>
        <v>118</v>
      </c>
      <c r="DJ87" s="320">
        <f t="shared" si="298"/>
        <v>106</v>
      </c>
      <c r="DK87" s="320">
        <f t="shared" si="298"/>
        <v>0</v>
      </c>
      <c r="DL87" s="320">
        <f t="shared" si="298"/>
        <v>0</v>
      </c>
      <c r="DM87" s="320">
        <f t="shared" si="298"/>
        <v>14</v>
      </c>
      <c r="DN87" s="320">
        <f>DN81+DN84+DN86</f>
        <v>12</v>
      </c>
      <c r="DO87" s="320">
        <f t="shared" si="298"/>
        <v>20</v>
      </c>
      <c r="DP87" s="320">
        <f t="shared" si="298"/>
        <v>252</v>
      </c>
      <c r="DQ87" s="320">
        <f t="shared" si="298"/>
        <v>18</v>
      </c>
      <c r="DR87" s="214">
        <f>AX87+BJ87+BV87+CH87+CT87+DF87</f>
        <v>4218</v>
      </c>
      <c r="DS87" s="214" t="b">
        <f>DR87=L87</f>
        <v>1</v>
      </c>
      <c r="DT87" s="322"/>
      <c r="DU87" s="322"/>
      <c r="DV87" s="322"/>
      <c r="DW87" s="322"/>
      <c r="DX87" s="323"/>
      <c r="DY87" s="216"/>
      <c r="DZ87" s="217"/>
      <c r="EA87" s="217"/>
      <c r="EB87" s="217"/>
      <c r="EC87" s="217"/>
      <c r="ED87" s="217"/>
      <c r="EE87" s="58"/>
      <c r="EF87" s="58"/>
      <c r="EG87" s="58"/>
      <c r="EH87" s="58"/>
      <c r="EI87" s="58"/>
      <c r="EJ87" s="58"/>
      <c r="EK87" s="58"/>
      <c r="EL87" s="58"/>
      <c r="EM87" s="58"/>
      <c r="EN87" s="58"/>
      <c r="EO87" s="58"/>
      <c r="EP87" s="58"/>
      <c r="EQ87" s="58"/>
      <c r="ER87" s="58"/>
      <c r="ES87" s="58"/>
      <c r="ET87" s="58"/>
      <c r="EU87" s="58"/>
      <c r="EV87" s="58"/>
      <c r="EW87" s="58"/>
      <c r="EX87" s="58"/>
      <c r="EY87" s="58"/>
      <c r="EZ87" s="58"/>
      <c r="FA87" s="58"/>
      <c r="FB87" s="58"/>
      <c r="FC87" s="58"/>
      <c r="FD87" s="58"/>
      <c r="FE87" s="58"/>
      <c r="FF87" s="58"/>
      <c r="FG87" s="58"/>
      <c r="FH87" s="58"/>
      <c r="FI87" s="58"/>
      <c r="FJ87" s="58"/>
      <c r="FK87" s="58"/>
      <c r="FL87" s="58"/>
      <c r="FM87" s="58"/>
      <c r="FN87" s="58"/>
      <c r="FO87" s="58"/>
      <c r="FP87" s="58"/>
    </row>
    <row r="88" spans="1:172" s="29" customFormat="1" ht="25.5" customHeight="1" x14ac:dyDescent="0.25">
      <c r="A88" s="315"/>
      <c r="B88" s="316" t="s">
        <v>198</v>
      </c>
      <c r="C88" s="317"/>
      <c r="D88" s="318"/>
      <c r="E88" s="318"/>
      <c r="F88" s="319"/>
      <c r="G88" s="320"/>
      <c r="H88" s="320"/>
      <c r="I88" s="320"/>
      <c r="J88" s="320"/>
      <c r="K88" s="315"/>
      <c r="L88" s="320"/>
      <c r="M88" s="320"/>
      <c r="N88" s="320"/>
      <c r="O88" s="320"/>
      <c r="P88" s="320"/>
      <c r="Q88" s="320"/>
      <c r="R88" s="320"/>
      <c r="S88" s="320"/>
      <c r="T88" s="320"/>
      <c r="U88" s="320"/>
      <c r="V88" s="320"/>
      <c r="W88" s="320"/>
      <c r="X88" s="320"/>
      <c r="Y88" s="320"/>
      <c r="Z88" s="367">
        <f>(Z87-AH87)/Z7</f>
        <v>35.058823529411768</v>
      </c>
      <c r="AA88" s="367"/>
      <c r="AB88" s="367"/>
      <c r="AC88" s="367"/>
      <c r="AD88" s="367"/>
      <c r="AE88" s="367"/>
      <c r="AF88" s="367"/>
      <c r="AG88" s="367"/>
      <c r="AH88" s="367"/>
      <c r="AI88" s="367"/>
      <c r="AJ88" s="367"/>
      <c r="AK88" s="367"/>
      <c r="AL88" s="367">
        <f>(AL87-AT87)/AL7</f>
        <v>33.083333333333336</v>
      </c>
      <c r="AM88" s="367"/>
      <c r="AN88" s="367"/>
      <c r="AO88" s="367"/>
      <c r="AP88" s="367"/>
      <c r="AQ88" s="367"/>
      <c r="AR88" s="367"/>
      <c r="AS88" s="367"/>
      <c r="AT88" s="367"/>
      <c r="AU88" s="367"/>
      <c r="AV88" s="367"/>
      <c r="AW88" s="367"/>
      <c r="AX88" s="367">
        <f>(AX87-BF87)/AX7</f>
        <v>32.470588235294116</v>
      </c>
      <c r="AY88" s="367"/>
      <c r="AZ88" s="367"/>
      <c r="BA88" s="367"/>
      <c r="BB88" s="367"/>
      <c r="BC88" s="367"/>
      <c r="BD88" s="367"/>
      <c r="BE88" s="367"/>
      <c r="BF88" s="367"/>
      <c r="BG88" s="367"/>
      <c r="BH88" s="367"/>
      <c r="BI88" s="367"/>
      <c r="BJ88" s="367">
        <f>(BJ87-BR87)/BJ7</f>
        <v>33.416666666666664</v>
      </c>
      <c r="BK88" s="367"/>
      <c r="BL88" s="367"/>
      <c r="BM88" s="367"/>
      <c r="BN88" s="367"/>
      <c r="BO88" s="367"/>
      <c r="BP88" s="367"/>
      <c r="BQ88" s="367"/>
      <c r="BR88" s="367"/>
      <c r="BS88" s="367"/>
      <c r="BT88" s="367"/>
      <c r="BU88" s="367"/>
      <c r="BV88" s="367">
        <f>(BV87-CD87)/BV7</f>
        <v>28.823529411764707</v>
      </c>
      <c r="BW88" s="367"/>
      <c r="BX88" s="367"/>
      <c r="BY88" s="367"/>
      <c r="BZ88" s="367"/>
      <c r="CA88" s="367"/>
      <c r="CB88" s="367"/>
      <c r="CC88" s="367"/>
      <c r="CD88" s="367"/>
      <c r="CE88" s="367"/>
      <c r="CF88" s="367"/>
      <c r="CG88" s="367"/>
      <c r="CH88" s="367">
        <f>(CH87-CP87)/CH7</f>
        <v>32.159999999999997</v>
      </c>
      <c r="CI88" s="367"/>
      <c r="CJ88" s="367"/>
      <c r="CK88" s="367"/>
      <c r="CL88" s="367"/>
      <c r="CM88" s="367"/>
      <c r="CN88" s="367"/>
      <c r="CO88" s="367"/>
      <c r="CP88" s="367"/>
      <c r="CQ88" s="367"/>
      <c r="CR88" s="367"/>
      <c r="CS88" s="367"/>
      <c r="CT88" s="367">
        <f>(CT87-DB87)/CT7</f>
        <v>33.882352941176471</v>
      </c>
      <c r="CU88" s="367"/>
      <c r="CV88" s="367"/>
      <c r="CW88" s="367"/>
      <c r="CX88" s="367"/>
      <c r="CY88" s="367"/>
      <c r="CZ88" s="367"/>
      <c r="DA88" s="367"/>
      <c r="DB88" s="367"/>
      <c r="DC88" s="367"/>
      <c r="DD88" s="367"/>
      <c r="DE88" s="367"/>
      <c r="DF88" s="367">
        <f>(DF87-DN87)/DF7</f>
        <v>31</v>
      </c>
      <c r="DG88" s="367"/>
      <c r="DH88" s="367"/>
      <c r="DI88" s="367"/>
      <c r="DJ88" s="367"/>
      <c r="DK88" s="367"/>
      <c r="DL88" s="367"/>
      <c r="DM88" s="367"/>
      <c r="DN88" s="367"/>
      <c r="DO88" s="367"/>
      <c r="DP88" s="367"/>
      <c r="DQ88" s="367"/>
      <c r="DR88" s="320"/>
      <c r="DS88" s="320"/>
      <c r="DT88" s="322"/>
      <c r="DU88" s="322"/>
      <c r="DV88" s="322"/>
      <c r="DW88" s="322"/>
      <c r="DX88" s="323"/>
      <c r="DY88" s="216"/>
      <c r="DZ88" s="217"/>
      <c r="EA88" s="217"/>
      <c r="EB88" s="217"/>
      <c r="EC88" s="217"/>
      <c r="ED88" s="217"/>
      <c r="EE88" s="58"/>
      <c r="EF88" s="58"/>
      <c r="EG88" s="58"/>
      <c r="EH88" s="58"/>
      <c r="EI88" s="58"/>
      <c r="EJ88" s="58"/>
      <c r="EK88" s="58"/>
      <c r="EL88" s="58"/>
      <c r="EM88" s="58"/>
      <c r="EN88" s="58"/>
      <c r="EO88" s="58"/>
      <c r="EP88" s="58"/>
      <c r="EQ88" s="58"/>
      <c r="ER88" s="58"/>
      <c r="ES88" s="58"/>
      <c r="ET88" s="58"/>
      <c r="EU88" s="58"/>
      <c r="EV88" s="58"/>
      <c r="EW88" s="58"/>
      <c r="EX88" s="58"/>
      <c r="EY88" s="58"/>
      <c r="EZ88" s="58"/>
      <c r="FA88" s="58"/>
      <c r="FB88" s="58"/>
      <c r="FC88" s="58"/>
      <c r="FD88" s="58"/>
      <c r="FE88" s="58"/>
      <c r="FF88" s="58"/>
      <c r="FG88" s="58"/>
      <c r="FH88" s="58"/>
      <c r="FI88" s="58"/>
      <c r="FJ88" s="58"/>
      <c r="FK88" s="58"/>
      <c r="FL88" s="58"/>
      <c r="FM88" s="58"/>
      <c r="FN88" s="58"/>
      <c r="FO88" s="58"/>
      <c r="FP88" s="58"/>
    </row>
    <row r="89" spans="1:172" s="27" customFormat="1" ht="13.5" customHeight="1" x14ac:dyDescent="0.25">
      <c r="A89" s="297"/>
      <c r="B89" s="298" t="s">
        <v>199</v>
      </c>
      <c r="C89" s="302"/>
      <c r="D89" s="301"/>
      <c r="E89" s="301"/>
      <c r="F89" s="301"/>
      <c r="G89" s="302"/>
      <c r="H89" s="302"/>
      <c r="I89" s="302"/>
      <c r="J89" s="302"/>
      <c r="K89" s="303"/>
      <c r="L89" s="302">
        <v>5940</v>
      </c>
      <c r="M89" s="304"/>
      <c r="N89" s="302"/>
      <c r="O89" s="302"/>
      <c r="P89" s="302"/>
      <c r="Q89" s="302"/>
      <c r="R89" s="302"/>
      <c r="S89" s="302"/>
      <c r="T89" s="302"/>
      <c r="U89" s="302"/>
      <c r="V89" s="302"/>
      <c r="W89" s="302"/>
      <c r="X89" s="302"/>
      <c r="Y89" s="302"/>
      <c r="Z89" s="302">
        <f>36*Z7</f>
        <v>612</v>
      </c>
      <c r="AA89" s="324"/>
      <c r="AB89" s="302"/>
      <c r="AC89" s="302"/>
      <c r="AD89" s="302"/>
      <c r="AE89" s="302"/>
      <c r="AF89" s="302"/>
      <c r="AG89" s="302"/>
      <c r="AH89" s="302">
        <v>17</v>
      </c>
      <c r="AI89" s="302"/>
      <c r="AJ89" s="302"/>
      <c r="AK89" s="302"/>
      <c r="AL89" s="302">
        <f>36*AL7</f>
        <v>864</v>
      </c>
      <c r="AM89" s="302"/>
      <c r="AN89" s="302"/>
      <c r="AO89" s="302"/>
      <c r="AP89" s="302"/>
      <c r="AQ89" s="302"/>
      <c r="AR89" s="302"/>
      <c r="AS89" s="302"/>
      <c r="AT89" s="302">
        <v>70</v>
      </c>
      <c r="AU89" s="302"/>
      <c r="AV89" s="302"/>
      <c r="AW89" s="302"/>
      <c r="AX89" s="302">
        <f>36*AX7</f>
        <v>612</v>
      </c>
      <c r="AY89" s="302"/>
      <c r="AZ89" s="302"/>
      <c r="BA89" s="302"/>
      <c r="BB89" s="302"/>
      <c r="BC89" s="302"/>
      <c r="BD89" s="302"/>
      <c r="BE89" s="302"/>
      <c r="BF89" s="302">
        <v>60</v>
      </c>
      <c r="BG89" s="302"/>
      <c r="BH89" s="302"/>
      <c r="BI89" s="302"/>
      <c r="BJ89" s="302">
        <f>36*BJ7</f>
        <v>864</v>
      </c>
      <c r="BK89" s="302"/>
      <c r="BL89" s="302"/>
      <c r="BM89" s="302"/>
      <c r="BN89" s="302"/>
      <c r="BO89" s="302"/>
      <c r="BP89" s="302"/>
      <c r="BQ89" s="302"/>
      <c r="BR89" s="302">
        <v>62</v>
      </c>
      <c r="BS89" s="302"/>
      <c r="BT89" s="302"/>
      <c r="BU89" s="302"/>
      <c r="BV89" s="302">
        <f>36*BV7</f>
        <v>612</v>
      </c>
      <c r="BW89" s="302"/>
      <c r="BX89" s="302"/>
      <c r="BY89" s="302"/>
      <c r="BZ89" s="302"/>
      <c r="CA89" s="302"/>
      <c r="CB89" s="302"/>
      <c r="CC89" s="302"/>
      <c r="CD89" s="302">
        <v>34</v>
      </c>
      <c r="CE89" s="302"/>
      <c r="CF89" s="302"/>
      <c r="CG89" s="302"/>
      <c r="CH89" s="302">
        <f>36*CH7</f>
        <v>900</v>
      </c>
      <c r="CI89" s="302"/>
      <c r="CJ89" s="302"/>
      <c r="CK89" s="302"/>
      <c r="CL89" s="302"/>
      <c r="CM89" s="302"/>
      <c r="CN89" s="302"/>
      <c r="CO89" s="302"/>
      <c r="CP89" s="302">
        <v>52</v>
      </c>
      <c r="CQ89" s="302"/>
      <c r="CR89" s="302"/>
      <c r="CS89" s="302"/>
      <c r="CT89" s="302">
        <f>36*CT7</f>
        <v>612</v>
      </c>
      <c r="CU89" s="302"/>
      <c r="CV89" s="302"/>
      <c r="CW89" s="302"/>
      <c r="CX89" s="302"/>
      <c r="CY89" s="302"/>
      <c r="CZ89" s="302"/>
      <c r="DA89" s="302"/>
      <c r="DB89" s="302">
        <v>36</v>
      </c>
      <c r="DC89" s="302"/>
      <c r="DD89" s="302"/>
      <c r="DE89" s="302"/>
      <c r="DF89" s="302">
        <f>36*DF7</f>
        <v>864</v>
      </c>
      <c r="DG89" s="302"/>
      <c r="DH89" s="302"/>
      <c r="DI89" s="302"/>
      <c r="DJ89" s="302"/>
      <c r="DK89" s="302"/>
      <c r="DL89" s="302"/>
      <c r="DM89" s="302"/>
      <c r="DN89" s="301">
        <v>12</v>
      </c>
      <c r="DO89" s="305"/>
      <c r="DP89" s="305"/>
      <c r="DQ89" s="305"/>
      <c r="DR89" s="302"/>
      <c r="DS89" s="325">
        <v>1</v>
      </c>
      <c r="DT89" s="277"/>
      <c r="DU89" s="277"/>
      <c r="DV89" s="277"/>
      <c r="DW89" s="277"/>
      <c r="DX89" s="278"/>
      <c r="DY89" s="249"/>
      <c r="DZ89" s="217"/>
      <c r="EA89" s="217"/>
      <c r="EB89" s="217"/>
      <c r="EC89" s="217"/>
      <c r="ED89" s="217"/>
      <c r="EE89" s="73"/>
      <c r="EF89" s="73"/>
      <c r="EG89" s="73"/>
      <c r="EH89" s="73"/>
      <c r="EI89" s="73"/>
      <c r="EJ89" s="73"/>
      <c r="EK89" s="73"/>
      <c r="EL89" s="73"/>
      <c r="EM89" s="73"/>
      <c r="EN89" s="73"/>
      <c r="EO89" s="73"/>
      <c r="EP89" s="73"/>
      <c r="EQ89" s="73"/>
      <c r="ER89" s="73"/>
      <c r="ES89" s="73"/>
      <c r="ET89" s="73"/>
      <c r="EU89" s="73"/>
      <c r="EV89" s="73"/>
      <c r="EW89" s="73"/>
      <c r="EX89" s="73"/>
      <c r="EY89" s="73"/>
      <c r="EZ89" s="73"/>
      <c r="FA89" s="73"/>
      <c r="FB89" s="73"/>
      <c r="FC89" s="73"/>
      <c r="FD89" s="73"/>
      <c r="FE89" s="73"/>
      <c r="FF89" s="73"/>
      <c r="FG89" s="73"/>
      <c r="FH89" s="73"/>
      <c r="FI89" s="73"/>
      <c r="FJ89" s="73"/>
      <c r="FK89" s="73"/>
      <c r="FL89" s="73"/>
      <c r="FM89" s="73"/>
      <c r="FN89" s="73"/>
      <c r="FO89" s="73"/>
      <c r="FP89" s="73"/>
    </row>
    <row r="90" spans="1:172" s="28" customFormat="1" ht="66" customHeight="1" x14ac:dyDescent="0.25">
      <c r="A90" s="306"/>
      <c r="B90" s="307" t="s">
        <v>171</v>
      </c>
      <c r="C90" s="311"/>
      <c r="D90" s="310"/>
      <c r="E90" s="310"/>
      <c r="F90" s="310"/>
      <c r="G90" s="311"/>
      <c r="H90" s="311"/>
      <c r="I90" s="311"/>
      <c r="J90" s="311"/>
      <c r="K90" s="312"/>
      <c r="L90" s="326" t="b">
        <f>(L8+L26+L33+L46+L86)=L89</f>
        <v>0</v>
      </c>
      <c r="M90" s="327"/>
      <c r="N90" s="327"/>
      <c r="O90" s="327"/>
      <c r="P90" s="327"/>
      <c r="Q90" s="327"/>
      <c r="R90" s="327"/>
      <c r="S90" s="327"/>
      <c r="T90" s="327"/>
      <c r="U90" s="327"/>
      <c r="V90" s="327"/>
      <c r="W90" s="328"/>
      <c r="X90" s="328"/>
      <c r="Y90" s="328"/>
      <c r="Z90" s="327" t="b">
        <f>Z89=Z87</f>
        <v>1</v>
      </c>
      <c r="AA90" s="329"/>
      <c r="AB90" s="330"/>
      <c r="AC90" s="330"/>
      <c r="AD90" s="330"/>
      <c r="AE90" s="330"/>
      <c r="AF90" s="330"/>
      <c r="AG90" s="330"/>
      <c r="AH90" s="327" t="b">
        <f>AH87=AH89</f>
        <v>0</v>
      </c>
      <c r="AI90" s="330"/>
      <c r="AJ90" s="330"/>
      <c r="AK90" s="330"/>
      <c r="AL90" s="327" t="b">
        <f>AL87=AL89</f>
        <v>1</v>
      </c>
      <c r="AM90" s="327"/>
      <c r="AN90" s="328"/>
      <c r="AO90" s="328"/>
      <c r="AP90" s="328"/>
      <c r="AQ90" s="328"/>
      <c r="AR90" s="328"/>
      <c r="AS90" s="328"/>
      <c r="AT90" s="327" t="b">
        <f>AT87=AT89</f>
        <v>1</v>
      </c>
      <c r="AU90" s="328"/>
      <c r="AV90" s="328"/>
      <c r="AW90" s="328"/>
      <c r="AX90" s="327" t="b">
        <f>AX87=AX89</f>
        <v>1</v>
      </c>
      <c r="AY90" s="331"/>
      <c r="AZ90" s="331"/>
      <c r="BA90" s="331"/>
      <c r="BB90" s="331"/>
      <c r="BC90" s="331"/>
      <c r="BD90" s="331"/>
      <c r="BE90" s="331"/>
      <c r="BF90" s="327" t="b">
        <f>BF87=BF89</f>
        <v>1</v>
      </c>
      <c r="BG90" s="331"/>
      <c r="BH90" s="331"/>
      <c r="BI90" s="331"/>
      <c r="BJ90" s="327" t="b">
        <f>BJ87=BJ89</f>
        <v>1</v>
      </c>
      <c r="BK90" s="331"/>
      <c r="BL90" s="331"/>
      <c r="BM90" s="331"/>
      <c r="BN90" s="331"/>
      <c r="BO90" s="331"/>
      <c r="BP90" s="331"/>
      <c r="BQ90" s="331"/>
      <c r="BR90" s="327" t="b">
        <f>BR87=BR89</f>
        <v>1</v>
      </c>
      <c r="BS90" s="331"/>
      <c r="BT90" s="331"/>
      <c r="BU90" s="331"/>
      <c r="BV90" s="327" t="b">
        <f>BV87=BV89</f>
        <v>0</v>
      </c>
      <c r="BW90" s="327"/>
      <c r="BX90" s="332"/>
      <c r="BY90" s="332"/>
      <c r="BZ90" s="332"/>
      <c r="CA90" s="332"/>
      <c r="CB90" s="332"/>
      <c r="CC90" s="332"/>
      <c r="CD90" s="327" t="b">
        <f>CD89=CD87</f>
        <v>0</v>
      </c>
      <c r="CE90" s="327"/>
      <c r="CF90" s="327"/>
      <c r="CG90" s="327"/>
      <c r="CH90" s="327" t="b">
        <f>CH87=CH89</f>
        <v>0</v>
      </c>
      <c r="CI90" s="327"/>
      <c r="CJ90" s="332"/>
      <c r="CK90" s="332"/>
      <c r="CL90" s="332"/>
      <c r="CM90" s="332"/>
      <c r="CN90" s="332"/>
      <c r="CO90" s="332"/>
      <c r="CP90" s="327" t="b">
        <f>CP89=CP87</f>
        <v>0</v>
      </c>
      <c r="CQ90" s="327"/>
      <c r="CR90" s="327"/>
      <c r="CS90" s="327"/>
      <c r="CT90" s="327" t="b">
        <f>CT87=CT89</f>
        <v>1</v>
      </c>
      <c r="CU90" s="327"/>
      <c r="CV90" s="332"/>
      <c r="CW90" s="332"/>
      <c r="CX90" s="332"/>
      <c r="CY90" s="332"/>
      <c r="CZ90" s="332"/>
      <c r="DA90" s="332"/>
      <c r="DB90" s="327" t="b">
        <f>DB89=DB87</f>
        <v>1</v>
      </c>
      <c r="DC90" s="327"/>
      <c r="DD90" s="327"/>
      <c r="DE90" s="327"/>
      <c r="DF90" s="327" t="b">
        <f>DF87=DF89</f>
        <v>0</v>
      </c>
      <c r="DG90" s="327"/>
      <c r="DH90" s="332"/>
      <c r="DI90" s="332"/>
      <c r="DJ90" s="332"/>
      <c r="DK90" s="332"/>
      <c r="DL90" s="332"/>
      <c r="DM90" s="332"/>
      <c r="DN90" s="333" t="b">
        <f>DN89=DN87</f>
        <v>1</v>
      </c>
      <c r="DO90" s="334"/>
      <c r="DP90" s="334"/>
      <c r="DQ90" s="334"/>
      <c r="DR90" s="311"/>
      <c r="DS90" s="335">
        <v>1</v>
      </c>
      <c r="DT90" s="277"/>
      <c r="DU90" s="277"/>
      <c r="DV90" s="277"/>
      <c r="DW90" s="277"/>
      <c r="DX90" s="278"/>
      <c r="DY90" s="249"/>
      <c r="DZ90" s="217"/>
      <c r="EA90" s="217"/>
      <c r="EB90" s="217"/>
      <c r="EC90" s="217"/>
      <c r="ED90" s="217"/>
      <c r="EE90" s="58"/>
      <c r="EF90" s="58"/>
      <c r="EG90" s="58"/>
      <c r="EH90" s="58"/>
      <c r="EI90" s="58"/>
      <c r="EJ90" s="58"/>
      <c r="EK90" s="58"/>
      <c r="EL90" s="58"/>
      <c r="EM90" s="58"/>
      <c r="EN90" s="58"/>
      <c r="EO90" s="58"/>
      <c r="EP90" s="58"/>
      <c r="EQ90" s="58"/>
      <c r="ER90" s="58"/>
      <c r="ES90" s="58"/>
      <c r="ET90" s="58"/>
      <c r="EU90" s="58"/>
      <c r="EV90" s="58"/>
      <c r="EW90" s="58"/>
      <c r="EX90" s="58"/>
      <c r="EY90" s="58"/>
      <c r="EZ90" s="58"/>
      <c r="FA90" s="58"/>
      <c r="FB90" s="58"/>
      <c r="FC90" s="58"/>
      <c r="FD90" s="58"/>
      <c r="FE90" s="58"/>
      <c r="FF90" s="58"/>
      <c r="FG90" s="58"/>
      <c r="FH90" s="58"/>
      <c r="FI90" s="58"/>
      <c r="FJ90" s="58"/>
      <c r="FK90" s="58"/>
      <c r="FL90" s="58"/>
      <c r="FM90" s="58"/>
      <c r="FN90" s="58"/>
      <c r="FO90" s="58"/>
      <c r="FP90" s="58"/>
    </row>
    <row r="91" spans="1:172" ht="30" x14ac:dyDescent="0.25">
      <c r="A91" s="336"/>
      <c r="B91" s="280" t="s">
        <v>283</v>
      </c>
      <c r="C91" s="97" t="str">
        <f>_xlfn.CONCAT("1курс-", D91+E91,", 2 курс - ",F91+G91,", 3 курс  - ",H91+I91,", 4 курс - ",J91+K91)</f>
        <v>1курс-0, 2 курс - 1, 3 курс  - 5, 4 курс - 2</v>
      </c>
      <c r="D91" s="57">
        <f t="shared" ref="D91:K91" si="299">COUNTIF(D7:D79,"З")</f>
        <v>0</v>
      </c>
      <c r="E91" s="57">
        <f t="shared" si="299"/>
        <v>0</v>
      </c>
      <c r="F91" s="57">
        <f t="shared" si="299"/>
        <v>0</v>
      </c>
      <c r="G91" s="57">
        <f t="shared" si="299"/>
        <v>1</v>
      </c>
      <c r="H91" s="57">
        <f t="shared" si="299"/>
        <v>3</v>
      </c>
      <c r="I91" s="57">
        <f t="shared" si="299"/>
        <v>2</v>
      </c>
      <c r="J91" s="57">
        <f t="shared" si="299"/>
        <v>1</v>
      </c>
      <c r="K91" s="57">
        <f t="shared" si="299"/>
        <v>1</v>
      </c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225"/>
      <c r="AY91" s="225"/>
      <c r="AZ91" s="225"/>
      <c r="BA91" s="225"/>
      <c r="BB91" s="225"/>
      <c r="BC91" s="225"/>
      <c r="BD91" s="225"/>
      <c r="BE91" s="225"/>
      <c r="BF91" s="225"/>
      <c r="BG91" s="225"/>
      <c r="BH91" s="225"/>
      <c r="BI91" s="225"/>
      <c r="BJ91" s="225"/>
      <c r="BK91" s="225"/>
      <c r="BL91" s="225"/>
      <c r="BM91" s="225"/>
      <c r="BN91" s="225"/>
      <c r="BO91" s="225"/>
      <c r="BP91" s="225"/>
      <c r="BQ91" s="225"/>
      <c r="BR91" s="225"/>
      <c r="BS91" s="225"/>
      <c r="BT91" s="225"/>
      <c r="BU91" s="225"/>
      <c r="BV91" s="225"/>
      <c r="BW91" s="225"/>
      <c r="BX91" s="225"/>
      <c r="BY91" s="225"/>
      <c r="BZ91" s="225"/>
      <c r="CA91" s="225"/>
      <c r="CB91" s="225"/>
      <c r="CC91" s="225"/>
      <c r="CD91" s="225"/>
      <c r="CE91" s="225"/>
      <c r="CF91" s="225"/>
      <c r="CG91" s="225"/>
      <c r="CH91" s="225"/>
      <c r="CI91" s="225"/>
      <c r="CJ91" s="225"/>
      <c r="CK91" s="225"/>
      <c r="CL91" s="225"/>
      <c r="CM91" s="225"/>
      <c r="CN91" s="225"/>
      <c r="CO91" s="225"/>
      <c r="CP91" s="225"/>
      <c r="CQ91" s="225"/>
      <c r="CR91" s="225"/>
      <c r="CS91" s="225"/>
      <c r="CT91" s="225"/>
      <c r="CU91" s="225"/>
      <c r="CV91" s="225"/>
      <c r="CW91" s="225"/>
      <c r="CX91" s="225"/>
      <c r="CY91" s="225"/>
      <c r="CZ91" s="225"/>
      <c r="DA91" s="225"/>
      <c r="DB91" s="225"/>
      <c r="DC91" s="225"/>
      <c r="DD91" s="225"/>
      <c r="DE91" s="225"/>
      <c r="DF91" s="225"/>
      <c r="DG91" s="225"/>
      <c r="DH91" s="225"/>
      <c r="DI91" s="225"/>
      <c r="DJ91" s="225"/>
      <c r="DK91" s="225"/>
      <c r="DL91" s="225"/>
      <c r="DM91" s="225"/>
      <c r="DN91" s="322"/>
      <c r="DO91" s="322"/>
      <c r="DP91" s="322"/>
      <c r="DQ91" s="322"/>
      <c r="DR91" s="225"/>
      <c r="DS91" s="337">
        <v>1</v>
      </c>
      <c r="DT91" s="322"/>
      <c r="DU91" s="322"/>
      <c r="DV91" s="322"/>
      <c r="DW91" s="322"/>
      <c r="DX91" s="323"/>
      <c r="DY91" s="216"/>
      <c r="DZ91" s="217"/>
      <c r="EA91" s="217"/>
      <c r="EB91" s="217"/>
      <c r="EC91" s="217"/>
      <c r="ED91" s="217"/>
      <c r="EE91" s="58"/>
      <c r="EF91" s="58"/>
      <c r="EG91" s="58"/>
      <c r="EH91" s="58"/>
      <c r="EI91" s="58"/>
      <c r="EJ91" s="58"/>
      <c r="EK91" s="58"/>
      <c r="EL91" s="58"/>
      <c r="EM91" s="58"/>
      <c r="EN91" s="58"/>
      <c r="EO91" s="58"/>
      <c r="EP91" s="58"/>
      <c r="EQ91" s="58"/>
      <c r="ER91" s="58"/>
      <c r="ES91" s="58"/>
      <c r="ET91" s="58"/>
      <c r="EU91" s="58"/>
      <c r="EV91" s="58"/>
      <c r="EW91" s="58"/>
      <c r="EX91" s="58"/>
      <c r="EY91" s="58"/>
      <c r="EZ91" s="58"/>
      <c r="FA91" s="58"/>
      <c r="FB91" s="58"/>
      <c r="FC91" s="58"/>
      <c r="FD91" s="58"/>
      <c r="FE91" s="58"/>
      <c r="FF91" s="58"/>
      <c r="FG91" s="58"/>
      <c r="FH91" s="58"/>
      <c r="FI91" s="58"/>
      <c r="FJ91" s="58"/>
      <c r="FK91" s="58"/>
      <c r="FL91" s="58"/>
      <c r="FM91" s="58"/>
      <c r="FN91" s="58"/>
      <c r="FO91" s="58"/>
      <c r="FP91" s="58"/>
    </row>
    <row r="92" spans="1:172" ht="30" x14ac:dyDescent="0.25">
      <c r="A92" s="336"/>
      <c r="B92" s="280" t="s">
        <v>282</v>
      </c>
      <c r="C92" s="97" t="str">
        <f t="shared" ref="C92:C94" si="300">_xlfn.CONCAT("1курс-", D92+E92,", 2 курс - ",F92+G92,", 3 курс  - ",H92+I92,", 4 курс - ",J92+K92)</f>
        <v>1курс-9, 2 курс - 6, 3 курс  - 4, 4 курс - 5</v>
      </c>
      <c r="D92" s="57">
        <f t="shared" ref="D92:K92" si="301">COUNTIF(D7:D79,"ДЗ")-1</f>
        <v>3</v>
      </c>
      <c r="E92" s="57">
        <f t="shared" si="301"/>
        <v>6</v>
      </c>
      <c r="F92" s="57">
        <f t="shared" si="301"/>
        <v>3</v>
      </c>
      <c r="G92" s="57">
        <f t="shared" si="301"/>
        <v>3</v>
      </c>
      <c r="H92" s="57">
        <f t="shared" si="301"/>
        <v>2</v>
      </c>
      <c r="I92" s="57">
        <f t="shared" si="301"/>
        <v>2</v>
      </c>
      <c r="J92" s="57">
        <f t="shared" si="301"/>
        <v>2</v>
      </c>
      <c r="K92" s="57">
        <f t="shared" si="301"/>
        <v>3</v>
      </c>
      <c r="L92" s="57"/>
      <c r="M92" s="338">
        <f>M87/(L87-L86)*100</f>
        <v>58.320839580209892</v>
      </c>
      <c r="N92" s="338">
        <f>N87/(L87-L86)*100</f>
        <v>41.679160419790108</v>
      </c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225"/>
      <c r="AY92" s="225"/>
      <c r="AZ92" s="225"/>
      <c r="BA92" s="225"/>
      <c r="BB92" s="225"/>
      <c r="BC92" s="225"/>
      <c r="BD92" s="225"/>
      <c r="BE92" s="225"/>
      <c r="BF92" s="225"/>
      <c r="BG92" s="225"/>
      <c r="BH92" s="225"/>
      <c r="BI92" s="225"/>
      <c r="BJ92" s="225"/>
      <c r="BK92" s="225"/>
      <c r="BL92" s="225"/>
      <c r="BM92" s="225"/>
      <c r="BN92" s="225"/>
      <c r="BO92" s="225"/>
      <c r="BP92" s="225"/>
      <c r="BQ92" s="225"/>
      <c r="BR92" s="225"/>
      <c r="BS92" s="225"/>
      <c r="BT92" s="225"/>
      <c r="BU92" s="225"/>
      <c r="BV92" s="225"/>
      <c r="BW92" s="225"/>
      <c r="BX92" s="225"/>
      <c r="BY92" s="225"/>
      <c r="BZ92" s="225"/>
      <c r="CA92" s="225"/>
      <c r="CB92" s="225"/>
      <c r="CC92" s="225"/>
      <c r="CD92" s="225"/>
      <c r="CE92" s="225"/>
      <c r="CF92" s="225"/>
      <c r="CG92" s="225"/>
      <c r="CH92" s="225"/>
      <c r="CI92" s="225"/>
      <c r="CJ92" s="225"/>
      <c r="CK92" s="225"/>
      <c r="CL92" s="225"/>
      <c r="CM92" s="225"/>
      <c r="CN92" s="225"/>
      <c r="CO92" s="225"/>
      <c r="CP92" s="225"/>
      <c r="CQ92" s="225"/>
      <c r="CR92" s="225"/>
      <c r="CS92" s="225"/>
      <c r="CT92" s="225"/>
      <c r="CU92" s="225"/>
      <c r="CV92" s="225"/>
      <c r="CW92" s="225"/>
      <c r="CX92" s="225"/>
      <c r="CY92" s="225"/>
      <c r="CZ92" s="225"/>
      <c r="DA92" s="225"/>
      <c r="DB92" s="225"/>
      <c r="DC92" s="225"/>
      <c r="DD92" s="225"/>
      <c r="DE92" s="225"/>
      <c r="DF92" s="225"/>
      <c r="DG92" s="225"/>
      <c r="DH92" s="225"/>
      <c r="DI92" s="225"/>
      <c r="DJ92" s="225"/>
      <c r="DK92" s="225"/>
      <c r="DL92" s="225"/>
      <c r="DM92" s="225"/>
      <c r="DN92" s="322"/>
      <c r="DO92" s="322"/>
      <c r="DP92" s="322"/>
      <c r="DQ92" s="322"/>
      <c r="DR92" s="225"/>
      <c r="DS92" s="337">
        <v>1</v>
      </c>
      <c r="DT92" s="322"/>
      <c r="DU92" s="322"/>
      <c r="DV92" s="322"/>
      <c r="DW92" s="322"/>
      <c r="DX92" s="323"/>
      <c r="DY92" s="216"/>
      <c r="DZ92" s="217"/>
      <c r="EA92" s="217"/>
      <c r="EB92" s="217"/>
      <c r="EC92" s="217"/>
      <c r="ED92" s="217"/>
      <c r="EE92" s="58"/>
      <c r="EF92" s="58"/>
      <c r="EG92" s="58"/>
      <c r="EH92" s="58"/>
      <c r="EI92" s="58"/>
      <c r="EJ92" s="58"/>
      <c r="EK92" s="58"/>
      <c r="EL92" s="58"/>
      <c r="EM92" s="58"/>
      <c r="EN92" s="58"/>
      <c r="EO92" s="58"/>
      <c r="EP92" s="58"/>
      <c r="EQ92" s="58"/>
      <c r="ER92" s="58"/>
      <c r="ES92" s="58"/>
      <c r="ET92" s="58"/>
      <c r="EU92" s="58"/>
      <c r="EV92" s="58"/>
      <c r="EW92" s="58"/>
      <c r="EX92" s="58"/>
      <c r="EY92" s="58"/>
      <c r="EZ92" s="58"/>
      <c r="FA92" s="58"/>
      <c r="FB92" s="58"/>
      <c r="FC92" s="58"/>
      <c r="FD92" s="58"/>
      <c r="FE92" s="58"/>
      <c r="FF92" s="58"/>
      <c r="FG92" s="58"/>
      <c r="FH92" s="58"/>
      <c r="FI92" s="58"/>
      <c r="FJ92" s="58"/>
      <c r="FK92" s="58"/>
      <c r="FL92" s="58"/>
      <c r="FM92" s="58"/>
      <c r="FN92" s="58"/>
      <c r="FO92" s="58"/>
      <c r="FP92" s="58"/>
    </row>
    <row r="93" spans="1:172" ht="30" x14ac:dyDescent="0.25">
      <c r="A93" s="339"/>
      <c r="B93" s="280" t="s">
        <v>281</v>
      </c>
      <c r="C93" s="97" t="str">
        <f t="shared" si="300"/>
        <v>1курс-3, 2 курс - 5, 3 курс  - 3, 4 курс - 6</v>
      </c>
      <c r="D93" s="57">
        <f t="shared" ref="D93:K93" si="302">COUNTIF(D7:D79,"Э")</f>
        <v>0</v>
      </c>
      <c r="E93" s="57">
        <f t="shared" si="302"/>
        <v>3</v>
      </c>
      <c r="F93" s="57">
        <f t="shared" si="302"/>
        <v>2</v>
      </c>
      <c r="G93" s="57">
        <f t="shared" si="302"/>
        <v>3</v>
      </c>
      <c r="H93" s="57">
        <f t="shared" si="302"/>
        <v>1</v>
      </c>
      <c r="I93" s="57">
        <f t="shared" si="302"/>
        <v>2</v>
      </c>
      <c r="J93" s="57">
        <f t="shared" si="302"/>
        <v>3</v>
      </c>
      <c r="K93" s="57">
        <f t="shared" si="302"/>
        <v>3</v>
      </c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225"/>
      <c r="AY93" s="225"/>
      <c r="AZ93" s="225"/>
      <c r="BA93" s="225"/>
      <c r="BB93" s="225"/>
      <c r="BC93" s="225"/>
      <c r="BD93" s="225"/>
      <c r="BE93" s="225"/>
      <c r="BF93" s="225"/>
      <c r="BG93" s="225"/>
      <c r="BH93" s="225"/>
      <c r="BI93" s="225"/>
      <c r="BJ93" s="225"/>
      <c r="BK93" s="225"/>
      <c r="BL93" s="225"/>
      <c r="BM93" s="225"/>
      <c r="BN93" s="225"/>
      <c r="BO93" s="225"/>
      <c r="BP93" s="225"/>
      <c r="BQ93" s="225"/>
      <c r="BR93" s="225"/>
      <c r="BS93" s="225"/>
      <c r="BT93" s="225"/>
      <c r="BU93" s="225"/>
      <c r="BV93" s="225"/>
      <c r="BW93" s="225"/>
      <c r="BX93" s="225"/>
      <c r="BY93" s="225"/>
      <c r="BZ93" s="225"/>
      <c r="CA93" s="225"/>
      <c r="CB93" s="225"/>
      <c r="CC93" s="225"/>
      <c r="CD93" s="225"/>
      <c r="CE93" s="225"/>
      <c r="CF93" s="225"/>
      <c r="CG93" s="225"/>
      <c r="CH93" s="225"/>
      <c r="CI93" s="225"/>
      <c r="CJ93" s="225"/>
      <c r="CK93" s="225"/>
      <c r="CL93" s="225"/>
      <c r="CM93" s="225"/>
      <c r="CN93" s="225"/>
      <c r="CO93" s="225"/>
      <c r="CP93" s="225"/>
      <c r="CQ93" s="225"/>
      <c r="CR93" s="225"/>
      <c r="CS93" s="225"/>
      <c r="CT93" s="225"/>
      <c r="CU93" s="225"/>
      <c r="CV93" s="225"/>
      <c r="CW93" s="225"/>
      <c r="CX93" s="225"/>
      <c r="CY93" s="225"/>
      <c r="CZ93" s="225"/>
      <c r="DA93" s="225"/>
      <c r="DB93" s="225"/>
      <c r="DC93" s="225"/>
      <c r="DD93" s="225"/>
      <c r="DE93" s="225"/>
      <c r="DF93" s="225"/>
      <c r="DG93" s="225"/>
      <c r="DH93" s="225"/>
      <c r="DI93" s="225"/>
      <c r="DJ93" s="225"/>
      <c r="DK93" s="225"/>
      <c r="DL93" s="225"/>
      <c r="DM93" s="225"/>
      <c r="DN93" s="322"/>
      <c r="DO93" s="322"/>
      <c r="DP93" s="322"/>
      <c r="DQ93" s="322"/>
      <c r="DR93" s="225"/>
      <c r="DS93" s="337">
        <v>1</v>
      </c>
      <c r="DT93" s="322"/>
      <c r="DU93" s="322"/>
      <c r="DV93" s="322"/>
      <c r="DW93" s="322"/>
      <c r="DX93" s="323"/>
      <c r="DY93" s="216"/>
      <c r="DZ93" s="217"/>
      <c r="EA93" s="217"/>
      <c r="EB93" s="217"/>
      <c r="EC93" s="217"/>
      <c r="ED93" s="217"/>
      <c r="EE93" s="58"/>
      <c r="EF93" s="58"/>
      <c r="EG93" s="58"/>
      <c r="EH93" s="58"/>
      <c r="EI93" s="58"/>
      <c r="EJ93" s="58"/>
      <c r="EK93" s="58"/>
      <c r="EL93" s="58"/>
      <c r="EM93" s="58"/>
      <c r="EN93" s="58"/>
      <c r="EO93" s="58"/>
      <c r="EP93" s="58"/>
      <c r="EQ93" s="58"/>
      <c r="ER93" s="58"/>
      <c r="ES93" s="58"/>
      <c r="ET93" s="58"/>
      <c r="EU93" s="58"/>
      <c r="EV93" s="58"/>
      <c r="EW93" s="58"/>
      <c r="EX93" s="58"/>
      <c r="EY93" s="58"/>
      <c r="EZ93" s="58"/>
      <c r="FA93" s="58"/>
      <c r="FB93" s="58"/>
      <c r="FC93" s="58"/>
      <c r="FD93" s="58"/>
      <c r="FE93" s="58"/>
      <c r="FF93" s="58"/>
      <c r="FG93" s="58"/>
      <c r="FH93" s="58"/>
      <c r="FI93" s="58"/>
      <c r="FJ93" s="58"/>
      <c r="FK93" s="58"/>
      <c r="FL93" s="58"/>
      <c r="FM93" s="58"/>
      <c r="FN93" s="58"/>
      <c r="FO93" s="58"/>
      <c r="FP93" s="58"/>
    </row>
    <row r="94" spans="1:172" ht="30" x14ac:dyDescent="0.25">
      <c r="A94" s="339"/>
      <c r="B94" s="280" t="s">
        <v>285</v>
      </c>
      <c r="C94" s="97" t="str">
        <f t="shared" si="300"/>
        <v>1курс-8, 2 курс - 6, 3 курс  - 7, 4 курс - 2</v>
      </c>
      <c r="D94" s="57">
        <f t="shared" ref="D94:K94" si="303">COUNTIF(D7:D79,"ДФК")</f>
        <v>6</v>
      </c>
      <c r="E94" s="57">
        <f t="shared" si="303"/>
        <v>2</v>
      </c>
      <c r="F94" s="57">
        <f t="shared" si="303"/>
        <v>3</v>
      </c>
      <c r="G94" s="57">
        <f t="shared" si="303"/>
        <v>3</v>
      </c>
      <c r="H94" s="57">
        <f t="shared" si="303"/>
        <v>2</v>
      </c>
      <c r="I94" s="57">
        <f t="shared" si="303"/>
        <v>5</v>
      </c>
      <c r="J94" s="57">
        <f t="shared" si="303"/>
        <v>2</v>
      </c>
      <c r="K94" s="57">
        <f t="shared" si="303"/>
        <v>0</v>
      </c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225"/>
      <c r="AY94" s="225"/>
      <c r="AZ94" s="225"/>
      <c r="BA94" s="225"/>
      <c r="BB94" s="225"/>
      <c r="BC94" s="225"/>
      <c r="BD94" s="225"/>
      <c r="BE94" s="225"/>
      <c r="BF94" s="225"/>
      <c r="BG94" s="225"/>
      <c r="BH94" s="225"/>
      <c r="BI94" s="225"/>
      <c r="BJ94" s="225"/>
      <c r="BK94" s="225"/>
      <c r="BL94" s="225"/>
      <c r="BM94" s="225"/>
      <c r="BN94" s="225"/>
      <c r="BO94" s="225"/>
      <c r="BP94" s="225"/>
      <c r="BQ94" s="225"/>
      <c r="BR94" s="225"/>
      <c r="BS94" s="225"/>
      <c r="BT94" s="225"/>
      <c r="BU94" s="225"/>
      <c r="BV94" s="225"/>
      <c r="BW94" s="225"/>
      <c r="BX94" s="225"/>
      <c r="BY94" s="225"/>
      <c r="BZ94" s="225"/>
      <c r="CA94" s="225"/>
      <c r="CB94" s="225"/>
      <c r="CC94" s="225"/>
      <c r="CD94" s="225"/>
      <c r="CE94" s="225"/>
      <c r="CF94" s="225"/>
      <c r="CG94" s="225"/>
      <c r="CH94" s="225"/>
      <c r="CI94" s="225"/>
      <c r="CJ94" s="225"/>
      <c r="CK94" s="225"/>
      <c r="CL94" s="225"/>
      <c r="CM94" s="225"/>
      <c r="CN94" s="225"/>
      <c r="CO94" s="225"/>
      <c r="CP94" s="225"/>
      <c r="CQ94" s="225"/>
      <c r="CR94" s="225"/>
      <c r="CS94" s="225"/>
      <c r="CT94" s="225"/>
      <c r="CU94" s="225"/>
      <c r="CV94" s="225"/>
      <c r="CW94" s="225"/>
      <c r="CX94" s="225"/>
      <c r="CY94" s="225"/>
      <c r="CZ94" s="225"/>
      <c r="DA94" s="225"/>
      <c r="DB94" s="225"/>
      <c r="DC94" s="225"/>
      <c r="DD94" s="225"/>
      <c r="DE94" s="225"/>
      <c r="DF94" s="225"/>
      <c r="DG94" s="225"/>
      <c r="DH94" s="225"/>
      <c r="DI94" s="225"/>
      <c r="DJ94" s="225"/>
      <c r="DK94" s="225"/>
      <c r="DL94" s="225"/>
      <c r="DM94" s="225"/>
      <c r="DN94" s="322"/>
      <c r="DO94" s="322"/>
      <c r="DP94" s="322"/>
      <c r="DQ94" s="322"/>
      <c r="DR94" s="225"/>
      <c r="DS94" s="337">
        <v>1</v>
      </c>
      <c r="DT94" s="336"/>
      <c r="DU94" s="336"/>
      <c r="DV94" s="336"/>
      <c r="DW94" s="336"/>
      <c r="DX94" s="340"/>
      <c r="DY94" s="238"/>
      <c r="DZ94" s="239"/>
      <c r="EA94" s="239"/>
      <c r="EB94" s="239"/>
      <c r="EC94" s="239"/>
      <c r="ED94" s="239"/>
    </row>
    <row r="95" spans="1:172" x14ac:dyDescent="0.25">
      <c r="A95" s="374" t="s">
        <v>200</v>
      </c>
      <c r="B95" s="375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225"/>
      <c r="AY95" s="225"/>
      <c r="AZ95" s="225"/>
      <c r="BA95" s="225"/>
      <c r="BB95" s="225"/>
      <c r="BC95" s="225"/>
      <c r="BD95" s="225"/>
      <c r="BE95" s="225"/>
      <c r="BF95" s="225"/>
      <c r="BG95" s="225"/>
      <c r="BH95" s="225"/>
      <c r="BI95" s="225"/>
      <c r="BJ95" s="225"/>
      <c r="BK95" s="225"/>
      <c r="BL95" s="225"/>
      <c r="BM95" s="225"/>
      <c r="BN95" s="225"/>
      <c r="BO95" s="225"/>
      <c r="BP95" s="225"/>
      <c r="BQ95" s="225"/>
      <c r="BR95" s="225"/>
      <c r="BS95" s="225"/>
      <c r="BT95" s="225"/>
      <c r="BU95" s="225"/>
      <c r="BV95" s="225"/>
      <c r="BW95" s="225"/>
      <c r="BX95" s="225"/>
      <c r="BY95" s="225"/>
      <c r="BZ95" s="225"/>
      <c r="CA95" s="225"/>
      <c r="CB95" s="225"/>
      <c r="CC95" s="225"/>
      <c r="CD95" s="225"/>
      <c r="CE95" s="225"/>
      <c r="CF95" s="225"/>
      <c r="CG95" s="225"/>
      <c r="CH95" s="225"/>
      <c r="CI95" s="225"/>
      <c r="CJ95" s="225"/>
      <c r="CK95" s="225"/>
      <c r="CL95" s="225"/>
      <c r="CM95" s="225"/>
      <c r="CN95" s="225"/>
      <c r="CO95" s="225"/>
      <c r="CP95" s="225"/>
      <c r="CQ95" s="225"/>
      <c r="CR95" s="225"/>
      <c r="CS95" s="225"/>
      <c r="CT95" s="225"/>
      <c r="CU95" s="225"/>
      <c r="CV95" s="225"/>
      <c r="CW95" s="225"/>
      <c r="CX95" s="225"/>
      <c r="CY95" s="225"/>
      <c r="CZ95" s="225"/>
      <c r="DA95" s="225"/>
      <c r="DB95" s="225"/>
      <c r="DC95" s="225"/>
      <c r="DD95" s="225"/>
      <c r="DE95" s="225"/>
      <c r="DF95" s="225"/>
      <c r="DG95" s="225"/>
      <c r="DH95" s="225"/>
      <c r="DI95" s="225"/>
      <c r="DJ95" s="225"/>
      <c r="DK95" s="225"/>
      <c r="DL95" s="225"/>
      <c r="DM95" s="225"/>
      <c r="DN95" s="225"/>
      <c r="DO95" s="225"/>
      <c r="DP95" s="225"/>
      <c r="DQ95" s="225"/>
      <c r="DR95" s="225"/>
      <c r="DS95" s="337">
        <v>1</v>
      </c>
      <c r="DT95" s="336"/>
      <c r="DU95" s="336"/>
      <c r="DV95" s="336"/>
      <c r="DW95" s="336"/>
      <c r="DX95" s="340"/>
      <c r="DY95" s="238"/>
      <c r="DZ95" s="239"/>
      <c r="EA95" s="239"/>
      <c r="EB95" s="239"/>
      <c r="EC95" s="239"/>
      <c r="ED95" s="239"/>
    </row>
    <row r="96" spans="1:172" x14ac:dyDescent="0.25">
      <c r="A96" s="341" t="s">
        <v>128</v>
      </c>
      <c r="B96" s="269" t="s">
        <v>201</v>
      </c>
      <c r="C96" s="341"/>
      <c r="D96" s="341"/>
      <c r="E96" s="341"/>
      <c r="F96" s="341"/>
      <c r="G96" s="341"/>
      <c r="H96" s="341"/>
      <c r="I96" s="341"/>
      <c r="J96" s="341"/>
      <c r="K96" s="341"/>
      <c r="L96" s="341"/>
      <c r="M96" s="341"/>
      <c r="N96" s="341"/>
      <c r="O96" s="341"/>
      <c r="P96" s="341"/>
      <c r="Q96" s="341"/>
      <c r="R96" s="341"/>
      <c r="S96" s="341"/>
      <c r="T96" s="341"/>
      <c r="U96" s="341"/>
      <c r="V96" s="341"/>
      <c r="W96" s="341"/>
      <c r="X96" s="341"/>
      <c r="Y96" s="341"/>
      <c r="Z96" s="341"/>
      <c r="AA96" s="341"/>
      <c r="AB96" s="341"/>
      <c r="AC96" s="341"/>
      <c r="AD96" s="341"/>
      <c r="AE96" s="341"/>
      <c r="AF96" s="341"/>
      <c r="AG96" s="341"/>
      <c r="AH96" s="341"/>
      <c r="AI96" s="341"/>
      <c r="AJ96" s="341"/>
      <c r="AK96" s="341"/>
      <c r="AL96" s="341"/>
      <c r="AM96" s="341"/>
      <c r="AN96" s="341"/>
      <c r="AO96" s="341"/>
      <c r="AP96" s="341"/>
      <c r="AQ96" s="341"/>
      <c r="AR96" s="341"/>
      <c r="AS96" s="341"/>
      <c r="AT96" s="341"/>
      <c r="AU96" s="341"/>
      <c r="AV96" s="341"/>
      <c r="AW96" s="341"/>
      <c r="AX96" s="240"/>
      <c r="AY96" s="240"/>
      <c r="AZ96" s="240"/>
      <c r="BA96" s="240"/>
      <c r="BB96" s="240"/>
      <c r="BC96" s="240"/>
      <c r="BD96" s="240"/>
      <c r="BE96" s="240"/>
      <c r="BF96" s="240"/>
      <c r="BG96" s="240"/>
      <c r="BH96" s="240"/>
      <c r="BI96" s="240"/>
      <c r="BJ96" s="240"/>
      <c r="BK96" s="240"/>
      <c r="BL96" s="240"/>
      <c r="BM96" s="240"/>
      <c r="BN96" s="240"/>
      <c r="BO96" s="240"/>
      <c r="BP96" s="240"/>
      <c r="BQ96" s="240"/>
      <c r="BR96" s="240"/>
      <c r="BS96" s="240"/>
      <c r="BT96" s="240"/>
      <c r="BU96" s="240"/>
      <c r="BV96" s="240"/>
      <c r="BW96" s="240"/>
      <c r="BX96" s="240"/>
      <c r="BY96" s="240"/>
      <c r="BZ96" s="240"/>
      <c r="CA96" s="240"/>
      <c r="CB96" s="240"/>
      <c r="CC96" s="240"/>
      <c r="CD96" s="240"/>
      <c r="CE96" s="240"/>
      <c r="CF96" s="240"/>
      <c r="CG96" s="240"/>
      <c r="CH96" s="240"/>
      <c r="CI96" s="240"/>
      <c r="CJ96" s="240"/>
      <c r="CK96" s="240"/>
      <c r="CL96" s="240"/>
      <c r="CM96" s="240"/>
      <c r="CN96" s="240"/>
      <c r="CO96" s="240"/>
      <c r="CP96" s="240"/>
      <c r="CQ96" s="240"/>
      <c r="CR96" s="240"/>
      <c r="CS96" s="240"/>
      <c r="CT96" s="240"/>
      <c r="CU96" s="240"/>
      <c r="CV96" s="240"/>
      <c r="CW96" s="240"/>
      <c r="CX96" s="240"/>
      <c r="CY96" s="240"/>
      <c r="CZ96" s="240"/>
      <c r="DA96" s="240"/>
      <c r="DB96" s="240"/>
      <c r="DC96" s="240"/>
      <c r="DD96" s="240"/>
      <c r="DE96" s="240"/>
      <c r="DF96" s="240"/>
      <c r="DG96" s="240"/>
      <c r="DH96" s="240"/>
      <c r="DI96" s="240"/>
      <c r="DJ96" s="240"/>
      <c r="DK96" s="240"/>
      <c r="DL96" s="240"/>
      <c r="DM96" s="240"/>
      <c r="DN96" s="240"/>
      <c r="DO96" s="240"/>
      <c r="DP96" s="240"/>
      <c r="DQ96" s="240"/>
      <c r="DR96" s="240"/>
      <c r="DS96" s="342">
        <v>1</v>
      </c>
      <c r="DT96" s="237"/>
      <c r="DU96" s="237"/>
      <c r="DV96" s="237"/>
      <c r="DW96" s="237"/>
      <c r="DX96" s="238"/>
      <c r="DY96" s="238"/>
      <c r="DZ96" s="239"/>
      <c r="EA96" s="239"/>
      <c r="EB96" s="239"/>
      <c r="EC96" s="239"/>
      <c r="ED96" s="239"/>
    </row>
    <row r="97" spans="1:134" x14ac:dyDescent="0.25">
      <c r="A97" s="341" t="s">
        <v>124</v>
      </c>
      <c r="B97" s="269" t="s">
        <v>202</v>
      </c>
      <c r="C97" s="341"/>
      <c r="D97" s="341"/>
      <c r="E97" s="341"/>
      <c r="F97" s="341"/>
      <c r="G97" s="341"/>
      <c r="H97" s="341"/>
      <c r="I97" s="341"/>
      <c r="J97" s="341"/>
      <c r="K97" s="341"/>
      <c r="L97" s="341"/>
      <c r="M97" s="341"/>
      <c r="N97" s="341"/>
      <c r="O97" s="341"/>
      <c r="P97" s="341"/>
      <c r="Q97" s="341"/>
      <c r="R97" s="341"/>
      <c r="S97" s="341"/>
      <c r="T97" s="341"/>
      <c r="U97" s="341"/>
      <c r="V97" s="341"/>
      <c r="W97" s="341"/>
      <c r="X97" s="341"/>
      <c r="Y97" s="341"/>
      <c r="Z97" s="341"/>
      <c r="AA97" s="341"/>
      <c r="AB97" s="341"/>
      <c r="AC97" s="341"/>
      <c r="AD97" s="341"/>
      <c r="AE97" s="341"/>
      <c r="AF97" s="341"/>
      <c r="AG97" s="341"/>
      <c r="AH97" s="341"/>
      <c r="AI97" s="341"/>
      <c r="AJ97" s="341"/>
      <c r="AK97" s="341"/>
      <c r="AL97" s="341"/>
      <c r="AM97" s="341"/>
      <c r="AN97" s="341"/>
      <c r="AO97" s="341"/>
      <c r="AP97" s="341"/>
      <c r="AQ97" s="341"/>
      <c r="AR97" s="341"/>
      <c r="AS97" s="341"/>
      <c r="AT97" s="341"/>
      <c r="AU97" s="341"/>
      <c r="AV97" s="341"/>
      <c r="AW97" s="341"/>
      <c r="AX97" s="240"/>
      <c r="AY97" s="240"/>
      <c r="AZ97" s="240"/>
      <c r="BA97" s="240"/>
      <c r="BB97" s="240"/>
      <c r="BC97" s="240"/>
      <c r="BD97" s="240"/>
      <c r="BE97" s="240"/>
      <c r="BF97" s="240"/>
      <c r="BG97" s="240"/>
      <c r="BH97" s="240"/>
      <c r="BI97" s="240"/>
      <c r="BJ97" s="240"/>
      <c r="BK97" s="240"/>
      <c r="BL97" s="240"/>
      <c r="BM97" s="240"/>
      <c r="BN97" s="240"/>
      <c r="BO97" s="240"/>
      <c r="BP97" s="240"/>
      <c r="BQ97" s="240"/>
      <c r="BR97" s="240"/>
      <c r="BS97" s="240"/>
      <c r="BT97" s="240"/>
      <c r="BU97" s="240"/>
      <c r="BV97" s="240"/>
      <c r="BW97" s="240"/>
      <c r="BX97" s="240"/>
      <c r="BY97" s="240"/>
      <c r="BZ97" s="240"/>
      <c r="CA97" s="240"/>
      <c r="CB97" s="240"/>
      <c r="CC97" s="240"/>
      <c r="CD97" s="240"/>
      <c r="CE97" s="240"/>
      <c r="CF97" s="240"/>
      <c r="CG97" s="240"/>
      <c r="CH97" s="240"/>
      <c r="CI97" s="240"/>
      <c r="CJ97" s="240"/>
      <c r="CK97" s="240"/>
      <c r="CL97" s="240"/>
      <c r="CM97" s="240"/>
      <c r="CN97" s="240"/>
      <c r="CO97" s="240"/>
      <c r="CP97" s="240"/>
      <c r="CQ97" s="240"/>
      <c r="CR97" s="240"/>
      <c r="CS97" s="240"/>
      <c r="CT97" s="240"/>
      <c r="CU97" s="240"/>
      <c r="CV97" s="240"/>
      <c r="CW97" s="240"/>
      <c r="CX97" s="240"/>
      <c r="CY97" s="240"/>
      <c r="CZ97" s="240"/>
      <c r="DA97" s="240"/>
      <c r="DB97" s="240"/>
      <c r="DC97" s="240"/>
      <c r="DD97" s="240"/>
      <c r="DE97" s="240"/>
      <c r="DF97" s="240"/>
      <c r="DG97" s="240"/>
      <c r="DH97" s="240"/>
      <c r="DI97" s="240"/>
      <c r="DJ97" s="240"/>
      <c r="DK97" s="240"/>
      <c r="DL97" s="240"/>
      <c r="DM97" s="240"/>
      <c r="DN97" s="240"/>
      <c r="DO97" s="240"/>
      <c r="DP97" s="240"/>
      <c r="DQ97" s="240"/>
      <c r="DR97" s="240"/>
      <c r="DS97" s="342">
        <v>1</v>
      </c>
      <c r="DT97" s="237"/>
      <c r="DU97" s="237"/>
      <c r="DV97" s="237"/>
      <c r="DW97" s="237"/>
      <c r="DX97" s="238"/>
      <c r="DY97" s="238"/>
      <c r="DZ97" s="239"/>
      <c r="EA97" s="239"/>
      <c r="EB97" s="239"/>
      <c r="EC97" s="239"/>
      <c r="ED97" s="239"/>
    </row>
    <row r="98" spans="1:134" x14ac:dyDescent="0.25">
      <c r="A98" s="341" t="s">
        <v>125</v>
      </c>
      <c r="B98" s="269" t="s">
        <v>203</v>
      </c>
      <c r="C98" s="341"/>
      <c r="D98" s="341"/>
      <c r="E98" s="341"/>
      <c r="F98" s="341"/>
      <c r="G98" s="341"/>
      <c r="H98" s="341"/>
      <c r="I98" s="341"/>
      <c r="J98" s="341"/>
      <c r="K98" s="341"/>
      <c r="L98" s="341"/>
      <c r="M98" s="341"/>
      <c r="N98" s="341"/>
      <c r="O98" s="341"/>
      <c r="P98" s="341"/>
      <c r="Q98" s="341"/>
      <c r="R98" s="341"/>
      <c r="S98" s="341"/>
      <c r="T98" s="341"/>
      <c r="U98" s="341"/>
      <c r="V98" s="341"/>
      <c r="W98" s="341"/>
      <c r="X98" s="341"/>
      <c r="Y98" s="341"/>
      <c r="Z98" s="341"/>
      <c r="AA98" s="341"/>
      <c r="AB98" s="341"/>
      <c r="AC98" s="341"/>
      <c r="AD98" s="341"/>
      <c r="AE98" s="341"/>
      <c r="AF98" s="341"/>
      <c r="AG98" s="341"/>
      <c r="AH98" s="341"/>
      <c r="AI98" s="341"/>
      <c r="AJ98" s="341"/>
      <c r="AK98" s="341"/>
      <c r="AL98" s="341"/>
      <c r="AM98" s="341"/>
      <c r="AN98" s="341"/>
      <c r="AO98" s="341"/>
      <c r="AP98" s="341"/>
      <c r="AQ98" s="341"/>
      <c r="AR98" s="341"/>
      <c r="AS98" s="341"/>
      <c r="AT98" s="341"/>
      <c r="AU98" s="341"/>
      <c r="AV98" s="341"/>
      <c r="AW98" s="341"/>
      <c r="AX98" s="240"/>
      <c r="AY98" s="240"/>
      <c r="AZ98" s="240"/>
      <c r="BA98" s="240"/>
      <c r="BB98" s="240"/>
      <c r="BC98" s="240"/>
      <c r="BD98" s="240"/>
      <c r="BE98" s="240"/>
      <c r="BF98" s="240"/>
      <c r="BG98" s="240"/>
      <c r="BH98" s="240"/>
      <c r="BI98" s="240"/>
      <c r="BJ98" s="240"/>
      <c r="BK98" s="240"/>
      <c r="BL98" s="240"/>
      <c r="BM98" s="240"/>
      <c r="BN98" s="240"/>
      <c r="BO98" s="240"/>
      <c r="BP98" s="240"/>
      <c r="BQ98" s="240"/>
      <c r="BR98" s="240"/>
      <c r="BS98" s="240"/>
      <c r="BT98" s="240"/>
      <c r="BU98" s="240"/>
      <c r="BV98" s="240"/>
      <c r="BW98" s="240"/>
      <c r="BX98" s="240"/>
      <c r="BY98" s="240"/>
      <c r="BZ98" s="240"/>
      <c r="CA98" s="240"/>
      <c r="CB98" s="240"/>
      <c r="CC98" s="240"/>
      <c r="CD98" s="240"/>
      <c r="CE98" s="240"/>
      <c r="CF98" s="240"/>
      <c r="CG98" s="240"/>
      <c r="CH98" s="240"/>
      <c r="CI98" s="240"/>
      <c r="CJ98" s="240"/>
      <c r="CK98" s="240"/>
      <c r="CL98" s="240"/>
      <c r="CM98" s="240"/>
      <c r="CN98" s="240"/>
      <c r="CO98" s="240"/>
      <c r="CP98" s="240"/>
      <c r="CQ98" s="240"/>
      <c r="CR98" s="240"/>
      <c r="CS98" s="240"/>
      <c r="CT98" s="240"/>
      <c r="CU98" s="240"/>
      <c r="CV98" s="240"/>
      <c r="CW98" s="240"/>
      <c r="CX98" s="240"/>
      <c r="CY98" s="240"/>
      <c r="CZ98" s="240"/>
      <c r="DA98" s="240"/>
      <c r="DB98" s="240"/>
      <c r="DC98" s="240"/>
      <c r="DD98" s="240"/>
      <c r="DE98" s="240"/>
      <c r="DF98" s="240"/>
      <c r="DG98" s="240"/>
      <c r="DH98" s="240"/>
      <c r="DI98" s="240"/>
      <c r="DJ98" s="240"/>
      <c r="DK98" s="240"/>
      <c r="DL98" s="240"/>
      <c r="DM98" s="240"/>
      <c r="DN98" s="240"/>
      <c r="DO98" s="240"/>
      <c r="DP98" s="240"/>
      <c r="DQ98" s="240"/>
      <c r="DR98" s="240"/>
      <c r="DS98" s="342">
        <v>1</v>
      </c>
      <c r="DT98" s="237"/>
      <c r="DU98" s="237"/>
      <c r="DV98" s="237"/>
      <c r="DW98" s="237"/>
      <c r="DX98" s="238"/>
      <c r="DY98" s="238"/>
      <c r="DZ98" s="239"/>
      <c r="EA98" s="239"/>
      <c r="EB98" s="239"/>
      <c r="EC98" s="239"/>
      <c r="ED98" s="239"/>
    </row>
    <row r="99" spans="1:134" x14ac:dyDescent="0.25">
      <c r="A99" s="341" t="s">
        <v>214</v>
      </c>
      <c r="B99" s="269" t="s">
        <v>204</v>
      </c>
      <c r="C99" s="341"/>
      <c r="D99" s="341"/>
      <c r="E99" s="341"/>
      <c r="F99" s="341"/>
      <c r="G99" s="341"/>
      <c r="H99" s="341"/>
      <c r="I99" s="341"/>
      <c r="J99" s="341"/>
      <c r="K99" s="341"/>
      <c r="L99" s="341"/>
      <c r="M99" s="341"/>
      <c r="N99" s="341"/>
      <c r="O99" s="341"/>
      <c r="P99" s="341"/>
      <c r="Q99" s="341"/>
      <c r="R99" s="341"/>
      <c r="S99" s="341"/>
      <c r="T99" s="341"/>
      <c r="U99" s="341"/>
      <c r="V99" s="341"/>
      <c r="W99" s="341"/>
      <c r="X99" s="341"/>
      <c r="Y99" s="341"/>
      <c r="Z99" s="341"/>
      <c r="AA99" s="341"/>
      <c r="AB99" s="341"/>
      <c r="AC99" s="341"/>
      <c r="AD99" s="341"/>
      <c r="AE99" s="341"/>
      <c r="AF99" s="341"/>
      <c r="AG99" s="341"/>
      <c r="AH99" s="341"/>
      <c r="AI99" s="341"/>
      <c r="AJ99" s="341"/>
      <c r="AK99" s="341"/>
      <c r="AL99" s="341"/>
      <c r="AM99" s="341"/>
      <c r="AN99" s="341"/>
      <c r="AO99" s="341"/>
      <c r="AP99" s="341"/>
      <c r="AQ99" s="341"/>
      <c r="AR99" s="341"/>
      <c r="AS99" s="341"/>
      <c r="AT99" s="341"/>
      <c r="AU99" s="341"/>
      <c r="AV99" s="341"/>
      <c r="AW99" s="341"/>
      <c r="AX99" s="240"/>
      <c r="AY99" s="240"/>
      <c r="AZ99" s="240"/>
      <c r="BA99" s="240"/>
      <c r="BB99" s="240"/>
      <c r="BC99" s="240"/>
      <c r="BD99" s="240"/>
      <c r="BE99" s="240"/>
      <c r="BF99" s="240"/>
      <c r="BG99" s="240"/>
      <c r="BH99" s="240"/>
      <c r="BI99" s="240"/>
      <c r="BJ99" s="240"/>
      <c r="BK99" s="240"/>
      <c r="BL99" s="240"/>
      <c r="BM99" s="240"/>
      <c r="BN99" s="240"/>
      <c r="BO99" s="240"/>
      <c r="BP99" s="240"/>
      <c r="BQ99" s="240"/>
      <c r="BR99" s="240"/>
      <c r="BS99" s="240"/>
      <c r="BT99" s="240"/>
      <c r="BU99" s="240"/>
      <c r="BV99" s="240"/>
      <c r="BW99" s="240"/>
      <c r="BX99" s="240"/>
      <c r="BY99" s="240"/>
      <c r="BZ99" s="240"/>
      <c r="CA99" s="240"/>
      <c r="CB99" s="240"/>
      <c r="CC99" s="240"/>
      <c r="CD99" s="240"/>
      <c r="CE99" s="240"/>
      <c r="CF99" s="240"/>
      <c r="CG99" s="240"/>
      <c r="CH99" s="240"/>
      <c r="CI99" s="240"/>
      <c r="CJ99" s="240"/>
      <c r="CK99" s="240"/>
      <c r="CL99" s="240"/>
      <c r="CM99" s="240"/>
      <c r="CN99" s="240"/>
      <c r="CO99" s="240"/>
      <c r="CP99" s="240"/>
      <c r="CQ99" s="240"/>
      <c r="CR99" s="240"/>
      <c r="CS99" s="240"/>
      <c r="CT99" s="240"/>
      <c r="CU99" s="240"/>
      <c r="CV99" s="240"/>
      <c r="CW99" s="240"/>
      <c r="CX99" s="240"/>
      <c r="CY99" s="240"/>
      <c r="CZ99" s="240"/>
      <c r="DA99" s="240"/>
      <c r="DB99" s="240"/>
      <c r="DC99" s="240"/>
      <c r="DD99" s="240"/>
      <c r="DE99" s="240"/>
      <c r="DF99" s="240"/>
      <c r="DG99" s="240"/>
      <c r="DH99" s="240"/>
      <c r="DI99" s="240"/>
      <c r="DJ99" s="240"/>
      <c r="DK99" s="240"/>
      <c r="DL99" s="240"/>
      <c r="DM99" s="240"/>
      <c r="DN99" s="240"/>
      <c r="DO99" s="240"/>
      <c r="DP99" s="240"/>
      <c r="DQ99" s="240"/>
      <c r="DR99" s="240"/>
      <c r="DS99" s="240">
        <v>1</v>
      </c>
      <c r="DT99" s="237"/>
      <c r="DU99" s="237"/>
      <c r="DV99" s="237"/>
      <c r="DW99" s="237"/>
      <c r="DX99" s="238"/>
      <c r="DY99" s="238"/>
      <c r="DZ99" s="239"/>
      <c r="EA99" s="239"/>
      <c r="EB99" s="239"/>
      <c r="EC99" s="239"/>
      <c r="ED99" s="239"/>
    </row>
    <row r="100" spans="1:134" x14ac:dyDescent="0.25">
      <c r="A100" s="341" t="s">
        <v>215</v>
      </c>
      <c r="B100" s="269" t="s">
        <v>205</v>
      </c>
      <c r="C100" s="341"/>
      <c r="D100" s="341"/>
      <c r="E100" s="341"/>
      <c r="F100" s="341"/>
      <c r="G100" s="341"/>
      <c r="H100" s="341"/>
      <c r="I100" s="341"/>
      <c r="J100" s="341"/>
      <c r="K100" s="341"/>
      <c r="L100" s="341"/>
      <c r="M100" s="341"/>
      <c r="N100" s="341"/>
      <c r="O100" s="341"/>
      <c r="P100" s="341"/>
      <c r="Q100" s="341"/>
      <c r="R100" s="341"/>
      <c r="S100" s="341"/>
      <c r="T100" s="341"/>
      <c r="U100" s="341"/>
      <c r="V100" s="341"/>
      <c r="W100" s="341"/>
      <c r="X100" s="341"/>
      <c r="Y100" s="341"/>
      <c r="Z100" s="341"/>
      <c r="AA100" s="341"/>
      <c r="AB100" s="341"/>
      <c r="AC100" s="341"/>
      <c r="AD100" s="341"/>
      <c r="AE100" s="341"/>
      <c r="AF100" s="341"/>
      <c r="AG100" s="341"/>
      <c r="AH100" s="341"/>
      <c r="AI100" s="341"/>
      <c r="AJ100" s="341"/>
      <c r="AK100" s="341"/>
      <c r="AL100" s="341"/>
      <c r="AM100" s="341"/>
      <c r="AN100" s="341"/>
      <c r="AO100" s="341"/>
      <c r="AP100" s="341"/>
      <c r="AQ100" s="341"/>
      <c r="AR100" s="341"/>
      <c r="AS100" s="341"/>
      <c r="AT100" s="341"/>
      <c r="AU100" s="341"/>
      <c r="AV100" s="341"/>
      <c r="AW100" s="341"/>
      <c r="AX100" s="240"/>
      <c r="AY100" s="240"/>
      <c r="AZ100" s="240"/>
      <c r="BA100" s="240"/>
      <c r="BB100" s="240"/>
      <c r="BC100" s="240"/>
      <c r="BD100" s="240"/>
      <c r="BE100" s="240"/>
      <c r="BF100" s="240"/>
      <c r="BG100" s="240"/>
      <c r="BH100" s="240"/>
      <c r="BI100" s="240"/>
      <c r="BJ100" s="240"/>
      <c r="BK100" s="240"/>
      <c r="BL100" s="240"/>
      <c r="BM100" s="240"/>
      <c r="BN100" s="240"/>
      <c r="BO100" s="240"/>
      <c r="BP100" s="240"/>
      <c r="BQ100" s="240"/>
      <c r="BR100" s="240"/>
      <c r="BS100" s="240"/>
      <c r="BT100" s="240"/>
      <c r="BU100" s="240"/>
      <c r="BV100" s="240"/>
      <c r="BW100" s="240"/>
      <c r="BX100" s="240"/>
      <c r="BY100" s="240"/>
      <c r="BZ100" s="240"/>
      <c r="CA100" s="240"/>
      <c r="CB100" s="240"/>
      <c r="CC100" s="240"/>
      <c r="CD100" s="240"/>
      <c r="CE100" s="240"/>
      <c r="CF100" s="240"/>
      <c r="CG100" s="240"/>
      <c r="CH100" s="240"/>
      <c r="CI100" s="240"/>
      <c r="CJ100" s="240"/>
      <c r="CK100" s="240"/>
      <c r="CL100" s="240"/>
      <c r="CM100" s="240"/>
      <c r="CN100" s="240"/>
      <c r="CO100" s="240"/>
      <c r="CP100" s="240"/>
      <c r="CQ100" s="240"/>
      <c r="CR100" s="240"/>
      <c r="CS100" s="240"/>
      <c r="CT100" s="240"/>
      <c r="CU100" s="240"/>
      <c r="CV100" s="240"/>
      <c r="CW100" s="240"/>
      <c r="CX100" s="240"/>
      <c r="CY100" s="240"/>
      <c r="CZ100" s="240"/>
      <c r="DA100" s="240"/>
      <c r="DB100" s="240"/>
      <c r="DC100" s="240"/>
      <c r="DD100" s="240"/>
      <c r="DE100" s="240"/>
      <c r="DF100" s="240"/>
      <c r="DG100" s="240"/>
      <c r="DH100" s="240"/>
      <c r="DI100" s="240"/>
      <c r="DJ100" s="240"/>
      <c r="DK100" s="240"/>
      <c r="DL100" s="240"/>
      <c r="DM100" s="240"/>
      <c r="DN100" s="240"/>
      <c r="DO100" s="240"/>
      <c r="DP100" s="240"/>
      <c r="DQ100" s="240"/>
      <c r="DR100" s="240"/>
      <c r="DS100" s="240">
        <v>1</v>
      </c>
      <c r="DT100" s="237"/>
      <c r="DU100" s="237"/>
      <c r="DV100" s="237"/>
      <c r="DW100" s="237"/>
      <c r="DX100" s="238"/>
      <c r="DY100" s="238"/>
      <c r="DZ100" s="239"/>
      <c r="EA100" s="239"/>
      <c r="EB100" s="239"/>
      <c r="EC100" s="239"/>
      <c r="ED100" s="239"/>
    </row>
    <row r="101" spans="1:134" x14ac:dyDescent="0.25">
      <c r="A101" s="341" t="s">
        <v>284</v>
      </c>
      <c r="B101" s="269" t="s">
        <v>286</v>
      </c>
      <c r="C101" s="341"/>
      <c r="D101" s="341"/>
      <c r="E101" s="341"/>
      <c r="F101" s="341"/>
      <c r="G101" s="341"/>
      <c r="H101" s="341"/>
      <c r="I101" s="341"/>
      <c r="J101" s="341"/>
      <c r="K101" s="341"/>
      <c r="L101" s="341"/>
      <c r="M101" s="341"/>
      <c r="N101" s="341"/>
      <c r="O101" s="341"/>
      <c r="P101" s="341"/>
      <c r="Q101" s="341"/>
      <c r="R101" s="341"/>
      <c r="S101" s="341"/>
      <c r="T101" s="341"/>
      <c r="U101" s="341"/>
      <c r="V101" s="341"/>
      <c r="W101" s="341"/>
      <c r="X101" s="341"/>
      <c r="Y101" s="341"/>
      <c r="Z101" s="341"/>
      <c r="AA101" s="341"/>
      <c r="AB101" s="341"/>
      <c r="AC101" s="341"/>
      <c r="AD101" s="341"/>
      <c r="AE101" s="341"/>
      <c r="AF101" s="341"/>
      <c r="AG101" s="341"/>
      <c r="AH101" s="341"/>
      <c r="AI101" s="341"/>
      <c r="AJ101" s="341"/>
      <c r="AK101" s="341"/>
      <c r="AL101" s="341"/>
      <c r="AM101" s="341"/>
      <c r="AN101" s="341"/>
      <c r="AO101" s="341"/>
      <c r="AP101" s="341"/>
      <c r="AQ101" s="341"/>
      <c r="AR101" s="341"/>
      <c r="AS101" s="341"/>
      <c r="AT101" s="341"/>
      <c r="AU101" s="341"/>
      <c r="AV101" s="341"/>
      <c r="AW101" s="341"/>
      <c r="AX101" s="240"/>
      <c r="AY101" s="240"/>
      <c r="AZ101" s="240"/>
      <c r="BA101" s="240"/>
      <c r="BB101" s="240"/>
      <c r="BC101" s="240"/>
      <c r="BD101" s="240"/>
      <c r="BE101" s="240"/>
      <c r="BF101" s="240"/>
      <c r="BG101" s="240"/>
      <c r="BH101" s="240"/>
      <c r="BI101" s="240"/>
      <c r="BJ101" s="240"/>
      <c r="BK101" s="240"/>
      <c r="BL101" s="240"/>
      <c r="BM101" s="240"/>
      <c r="BN101" s="240"/>
      <c r="BO101" s="240"/>
      <c r="BP101" s="240"/>
      <c r="BQ101" s="240"/>
      <c r="BR101" s="240"/>
      <c r="BS101" s="240"/>
      <c r="BT101" s="240"/>
      <c r="BU101" s="240"/>
      <c r="BV101" s="240"/>
      <c r="BW101" s="240"/>
      <c r="BX101" s="240"/>
      <c r="BY101" s="240"/>
      <c r="BZ101" s="240"/>
      <c r="CA101" s="240"/>
      <c r="CB101" s="240"/>
      <c r="CC101" s="240"/>
      <c r="CD101" s="240"/>
      <c r="CE101" s="240"/>
      <c r="CF101" s="240"/>
      <c r="CG101" s="240"/>
      <c r="CH101" s="240"/>
      <c r="CI101" s="240"/>
      <c r="CJ101" s="240"/>
      <c r="CK101" s="240"/>
      <c r="CL101" s="240"/>
      <c r="CM101" s="240"/>
      <c r="CN101" s="240"/>
      <c r="CO101" s="240"/>
      <c r="CP101" s="240"/>
      <c r="CQ101" s="240"/>
      <c r="CR101" s="240"/>
      <c r="CS101" s="240"/>
      <c r="CT101" s="240"/>
      <c r="CU101" s="240"/>
      <c r="CV101" s="240"/>
      <c r="CW101" s="240"/>
      <c r="CX101" s="240"/>
      <c r="CY101" s="240"/>
      <c r="CZ101" s="240"/>
      <c r="DA101" s="240"/>
      <c r="DB101" s="240"/>
      <c r="DC101" s="240"/>
      <c r="DD101" s="240"/>
      <c r="DE101" s="240"/>
      <c r="DF101" s="240"/>
      <c r="DG101" s="240"/>
      <c r="DH101" s="240"/>
      <c r="DI101" s="240"/>
      <c r="DJ101" s="240"/>
      <c r="DK101" s="240"/>
      <c r="DL101" s="240"/>
      <c r="DM101" s="240"/>
      <c r="DN101" s="240"/>
      <c r="DO101" s="240"/>
      <c r="DP101" s="240"/>
      <c r="DQ101" s="240"/>
      <c r="DR101" s="240"/>
      <c r="DS101" s="240">
        <v>1</v>
      </c>
      <c r="DT101" s="237"/>
      <c r="DU101" s="237"/>
      <c r="DV101" s="237"/>
      <c r="DW101" s="237"/>
      <c r="DX101" s="238"/>
      <c r="DY101" s="238"/>
      <c r="DZ101" s="239"/>
      <c r="EA101" s="239"/>
      <c r="EB101" s="239"/>
      <c r="EC101" s="239"/>
      <c r="ED101" s="239"/>
    </row>
    <row r="102" spans="1:134" x14ac:dyDescent="0.25">
      <c r="A102" s="341"/>
      <c r="B102" s="269"/>
      <c r="C102" s="341"/>
      <c r="D102" s="341"/>
      <c r="E102" s="341"/>
      <c r="F102" s="341"/>
      <c r="G102" s="341"/>
      <c r="H102" s="341"/>
      <c r="I102" s="341"/>
      <c r="J102" s="341"/>
      <c r="K102" s="341"/>
      <c r="L102" s="341"/>
      <c r="M102" s="341"/>
      <c r="N102" s="341"/>
      <c r="O102" s="341"/>
      <c r="P102" s="341"/>
      <c r="Q102" s="341"/>
      <c r="R102" s="341"/>
      <c r="S102" s="341"/>
      <c r="T102" s="341"/>
      <c r="U102" s="341"/>
      <c r="V102" s="341"/>
      <c r="W102" s="341"/>
      <c r="X102" s="341"/>
      <c r="Y102" s="341"/>
      <c r="Z102" s="341"/>
      <c r="AA102" s="341"/>
      <c r="AB102" s="341"/>
      <c r="AC102" s="341"/>
      <c r="AD102" s="341"/>
      <c r="AE102" s="341"/>
      <c r="AF102" s="341"/>
      <c r="AG102" s="341"/>
      <c r="AH102" s="341"/>
      <c r="AI102" s="341"/>
      <c r="AJ102" s="341"/>
      <c r="AK102" s="341"/>
      <c r="AL102" s="341"/>
      <c r="AM102" s="341"/>
      <c r="AN102" s="341"/>
      <c r="AO102" s="341"/>
      <c r="AP102" s="341"/>
      <c r="AQ102" s="341"/>
      <c r="AR102" s="341"/>
      <c r="AS102" s="341"/>
      <c r="AT102" s="341"/>
      <c r="AU102" s="341"/>
      <c r="AV102" s="341"/>
      <c r="AW102" s="341"/>
      <c r="AX102" s="240"/>
      <c r="AY102" s="240"/>
      <c r="AZ102" s="240"/>
      <c r="BA102" s="240"/>
      <c r="BB102" s="240"/>
      <c r="BC102" s="240"/>
      <c r="BD102" s="240"/>
      <c r="BE102" s="240"/>
      <c r="BF102" s="240"/>
      <c r="BG102" s="240"/>
      <c r="BH102" s="240"/>
      <c r="BI102" s="240"/>
      <c r="BJ102" s="240"/>
      <c r="BK102" s="240"/>
      <c r="BL102" s="240"/>
      <c r="BM102" s="240"/>
      <c r="BN102" s="240"/>
      <c r="BO102" s="240"/>
      <c r="BP102" s="240"/>
      <c r="BQ102" s="240"/>
      <c r="BR102" s="240"/>
      <c r="BS102" s="240"/>
      <c r="BT102" s="240"/>
      <c r="BU102" s="240"/>
      <c r="BV102" s="240"/>
      <c r="BW102" s="240"/>
      <c r="BX102" s="240"/>
      <c r="BY102" s="240"/>
      <c r="BZ102" s="240"/>
      <c r="CA102" s="240"/>
      <c r="CB102" s="240"/>
      <c r="CC102" s="240"/>
      <c r="CD102" s="240"/>
      <c r="CE102" s="240"/>
      <c r="CF102" s="240"/>
      <c r="CG102" s="240"/>
      <c r="CH102" s="240"/>
      <c r="CI102" s="240"/>
      <c r="CJ102" s="240"/>
      <c r="CK102" s="240"/>
      <c r="CL102" s="240"/>
      <c r="CM102" s="240"/>
      <c r="CN102" s="240"/>
      <c r="CO102" s="240"/>
      <c r="CP102" s="240"/>
      <c r="CQ102" s="240"/>
      <c r="CR102" s="240"/>
      <c r="CS102" s="240"/>
      <c r="CT102" s="240"/>
      <c r="CU102" s="240"/>
      <c r="CV102" s="240"/>
      <c r="CW102" s="240"/>
      <c r="CX102" s="240"/>
      <c r="CY102" s="240"/>
      <c r="CZ102" s="240"/>
      <c r="DA102" s="240"/>
      <c r="DB102" s="240"/>
      <c r="DC102" s="240"/>
      <c r="DD102" s="240"/>
      <c r="DE102" s="240"/>
      <c r="DF102" s="240"/>
      <c r="DG102" s="240"/>
      <c r="DH102" s="240"/>
      <c r="DI102" s="240"/>
      <c r="DJ102" s="240"/>
      <c r="DK102" s="240"/>
      <c r="DL102" s="240"/>
      <c r="DM102" s="240"/>
      <c r="DN102" s="240"/>
      <c r="DO102" s="240"/>
      <c r="DP102" s="240"/>
      <c r="DQ102" s="240"/>
      <c r="DR102" s="240"/>
      <c r="DS102" s="240">
        <v>1</v>
      </c>
      <c r="DT102" s="237"/>
      <c r="DU102" s="237"/>
      <c r="DV102" s="237"/>
      <c r="DW102" s="237"/>
      <c r="DX102" s="238"/>
      <c r="DY102" s="238"/>
      <c r="DZ102" s="239"/>
      <c r="EA102" s="239"/>
      <c r="EB102" s="239"/>
      <c r="EC102" s="239"/>
      <c r="ED102" s="239"/>
    </row>
    <row r="103" spans="1:134" x14ac:dyDescent="0.25">
      <c r="A103" s="58"/>
      <c r="B103" s="69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  <c r="CZ103" s="58"/>
      <c r="DA103" s="58"/>
      <c r="DB103" s="58"/>
      <c r="DC103" s="58"/>
      <c r="DD103" s="58"/>
      <c r="DE103" s="58"/>
      <c r="DF103" s="58"/>
      <c r="DG103" s="58"/>
      <c r="DH103" s="58"/>
      <c r="DI103" s="58"/>
      <c r="DJ103" s="58"/>
      <c r="DK103" s="58"/>
      <c r="DL103" s="58"/>
      <c r="DM103" s="58"/>
      <c r="DN103" s="58"/>
      <c r="DO103" s="58"/>
      <c r="DP103" s="58"/>
      <c r="DQ103" s="58"/>
      <c r="DR103" s="58"/>
      <c r="DS103" s="58"/>
      <c r="DT103" s="58"/>
      <c r="DU103" s="58"/>
      <c r="DV103" s="58"/>
      <c r="DW103" s="58"/>
      <c r="DX103" s="58"/>
      <c r="DY103" s="58"/>
      <c r="DZ103" s="58"/>
      <c r="EA103" s="58"/>
      <c r="EB103" s="58"/>
      <c r="EC103" s="58"/>
      <c r="ED103" s="58"/>
    </row>
    <row r="104" spans="1:134" x14ac:dyDescent="0.25">
      <c r="A104" s="58"/>
      <c r="B104" s="69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58"/>
      <c r="DM104" s="58"/>
      <c r="DN104" s="58"/>
      <c r="DO104" s="58"/>
      <c r="DP104" s="58"/>
      <c r="DQ104" s="58"/>
      <c r="DR104" s="58"/>
      <c r="DS104" s="58"/>
      <c r="DT104" s="58"/>
      <c r="DU104" s="58"/>
      <c r="DV104" s="58"/>
      <c r="DW104" s="58"/>
      <c r="DX104" s="58"/>
      <c r="DY104" s="58"/>
      <c r="DZ104" s="58"/>
      <c r="EA104" s="58"/>
      <c r="EB104" s="58"/>
      <c r="EC104" s="58"/>
      <c r="ED104" s="58"/>
    </row>
    <row r="105" spans="1:134" x14ac:dyDescent="0.25">
      <c r="A105" s="58"/>
      <c r="B105" s="69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  <c r="CY105" s="58"/>
      <c r="CZ105" s="58"/>
      <c r="DA105" s="58"/>
      <c r="DB105" s="58"/>
      <c r="DC105" s="58"/>
      <c r="DD105" s="58"/>
      <c r="DE105" s="58"/>
      <c r="DF105" s="58"/>
      <c r="DG105" s="58"/>
      <c r="DH105" s="58"/>
      <c r="DI105" s="58"/>
      <c r="DJ105" s="58"/>
      <c r="DK105" s="58"/>
      <c r="DL105" s="58"/>
      <c r="DM105" s="58"/>
      <c r="DN105" s="58"/>
      <c r="DO105" s="58"/>
      <c r="DP105" s="58"/>
      <c r="DQ105" s="58"/>
      <c r="DR105" s="58"/>
      <c r="DS105" s="58"/>
      <c r="DT105" s="58"/>
      <c r="DU105" s="58"/>
      <c r="DV105" s="58"/>
      <c r="DW105" s="58"/>
      <c r="DX105" s="58"/>
      <c r="DY105" s="58"/>
      <c r="DZ105" s="58"/>
      <c r="EA105" s="58"/>
      <c r="EB105" s="58"/>
      <c r="EC105" s="58"/>
      <c r="ED105" s="58"/>
    </row>
    <row r="106" spans="1:134" x14ac:dyDescent="0.25">
      <c r="A106" s="58"/>
      <c r="B106" s="69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  <c r="CY106" s="58"/>
      <c r="CZ106" s="58"/>
      <c r="DA106" s="58"/>
      <c r="DB106" s="58"/>
      <c r="DC106" s="58"/>
      <c r="DD106" s="58"/>
      <c r="DE106" s="58"/>
      <c r="DF106" s="58"/>
      <c r="DG106" s="58"/>
      <c r="DH106" s="58"/>
      <c r="DI106" s="58"/>
      <c r="DJ106" s="58"/>
      <c r="DK106" s="58"/>
      <c r="DL106" s="58"/>
      <c r="DM106" s="58"/>
      <c r="DN106" s="58"/>
      <c r="DO106" s="58"/>
      <c r="DP106" s="58"/>
      <c r="DQ106" s="58"/>
      <c r="DR106" s="58"/>
      <c r="DS106" s="58"/>
      <c r="DT106" s="58"/>
      <c r="DU106" s="58"/>
      <c r="DV106" s="58"/>
      <c r="DW106" s="58"/>
      <c r="DX106" s="58"/>
      <c r="DY106" s="58"/>
      <c r="DZ106" s="58"/>
      <c r="EA106" s="58"/>
      <c r="EB106" s="58"/>
      <c r="EC106" s="58"/>
      <c r="ED106" s="58"/>
    </row>
    <row r="107" spans="1:134" x14ac:dyDescent="0.25">
      <c r="A107" s="58"/>
      <c r="B107" s="69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  <c r="DC107" s="58"/>
      <c r="DD107" s="58"/>
      <c r="DE107" s="58"/>
      <c r="DF107" s="58"/>
      <c r="DG107" s="58"/>
      <c r="DH107" s="58"/>
      <c r="DI107" s="58"/>
      <c r="DJ107" s="58"/>
      <c r="DK107" s="58"/>
      <c r="DL107" s="58"/>
      <c r="DM107" s="58"/>
      <c r="DN107" s="58"/>
      <c r="DO107" s="58"/>
      <c r="DP107" s="58"/>
      <c r="DQ107" s="58"/>
      <c r="DR107" s="58"/>
      <c r="DS107" s="58"/>
      <c r="DT107" s="58"/>
      <c r="DU107" s="58"/>
      <c r="DV107" s="58"/>
      <c r="DW107" s="58"/>
      <c r="DX107" s="58"/>
      <c r="DY107" s="58"/>
      <c r="DZ107" s="58"/>
      <c r="EA107" s="58"/>
      <c r="EB107" s="58"/>
      <c r="EC107" s="58"/>
      <c r="ED107" s="58"/>
    </row>
    <row r="108" spans="1:134" x14ac:dyDescent="0.25">
      <c r="A108" s="58"/>
      <c r="B108" s="69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8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8"/>
      <c r="EC108" s="58"/>
      <c r="ED108" s="58"/>
    </row>
    <row r="109" spans="1:134" x14ac:dyDescent="0.25">
      <c r="A109" s="58"/>
      <c r="B109" s="69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  <c r="DC109" s="58"/>
      <c r="DD109" s="58"/>
      <c r="DE109" s="58"/>
      <c r="DF109" s="58"/>
      <c r="DG109" s="58"/>
      <c r="DH109" s="58"/>
      <c r="DI109" s="58"/>
      <c r="DJ109" s="58"/>
      <c r="DK109" s="58"/>
      <c r="DL109" s="58"/>
      <c r="DM109" s="58"/>
      <c r="DN109" s="58"/>
      <c r="DO109" s="58"/>
      <c r="DP109" s="58"/>
      <c r="DQ109" s="58"/>
      <c r="DR109" s="58"/>
      <c r="DS109" s="58"/>
      <c r="DT109" s="58"/>
      <c r="DU109" s="58"/>
      <c r="DV109" s="58"/>
      <c r="DW109" s="58"/>
      <c r="DX109" s="58"/>
      <c r="DY109" s="58"/>
      <c r="DZ109" s="58"/>
      <c r="EA109" s="58"/>
      <c r="EB109" s="58"/>
      <c r="EC109" s="58"/>
      <c r="ED109" s="58"/>
    </row>
    <row r="110" spans="1:134" x14ac:dyDescent="0.25">
      <c r="A110" s="58"/>
      <c r="B110" s="69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  <c r="DC110" s="58"/>
      <c r="DD110" s="58"/>
      <c r="DE110" s="58"/>
      <c r="DF110" s="58"/>
      <c r="DG110" s="58"/>
      <c r="DH110" s="58"/>
      <c r="DI110" s="58"/>
      <c r="DJ110" s="58"/>
      <c r="DK110" s="58"/>
      <c r="DL110" s="58"/>
      <c r="DM110" s="58"/>
      <c r="DN110" s="58"/>
      <c r="DO110" s="58"/>
      <c r="DP110" s="58"/>
      <c r="DQ110" s="58"/>
      <c r="DR110" s="58"/>
      <c r="DS110" s="58"/>
      <c r="DT110" s="58"/>
      <c r="DU110" s="58"/>
      <c r="DV110" s="58"/>
      <c r="DW110" s="58"/>
      <c r="DX110" s="58"/>
      <c r="DY110" s="58"/>
      <c r="DZ110" s="58"/>
      <c r="EA110" s="58"/>
      <c r="EB110" s="58"/>
      <c r="EC110" s="58"/>
      <c r="ED110" s="58"/>
    </row>
    <row r="111" spans="1:134" x14ac:dyDescent="0.25">
      <c r="A111" s="58"/>
      <c r="B111" s="69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  <c r="DC111" s="58"/>
      <c r="DD111" s="58"/>
      <c r="DE111" s="58"/>
      <c r="DF111" s="58"/>
      <c r="DG111" s="58"/>
      <c r="DH111" s="58"/>
      <c r="DI111" s="58"/>
      <c r="DJ111" s="58"/>
      <c r="DK111" s="58"/>
      <c r="DL111" s="58"/>
      <c r="DM111" s="58"/>
      <c r="DN111" s="58"/>
      <c r="DO111" s="58"/>
      <c r="DP111" s="58"/>
      <c r="DQ111" s="58"/>
      <c r="DR111" s="58"/>
      <c r="DS111" s="58"/>
      <c r="DT111" s="58"/>
      <c r="DU111" s="58"/>
      <c r="DV111" s="58"/>
      <c r="DW111" s="58"/>
      <c r="DX111" s="58"/>
      <c r="DY111" s="58"/>
      <c r="DZ111" s="58"/>
      <c r="EA111" s="58"/>
      <c r="EB111" s="58"/>
      <c r="EC111" s="58"/>
      <c r="ED111" s="58"/>
    </row>
    <row r="112" spans="1:134" x14ac:dyDescent="0.25">
      <c r="A112" s="58"/>
      <c r="B112" s="69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  <c r="DC112" s="58"/>
      <c r="DD112" s="58"/>
      <c r="DE112" s="58"/>
      <c r="DF112" s="58"/>
      <c r="DG112" s="58"/>
      <c r="DH112" s="58"/>
      <c r="DI112" s="58"/>
      <c r="DJ112" s="58"/>
      <c r="DK112" s="58"/>
      <c r="DL112" s="58"/>
      <c r="DM112" s="58"/>
      <c r="DN112" s="58"/>
      <c r="DO112" s="58"/>
      <c r="DP112" s="58"/>
      <c r="DQ112" s="58"/>
      <c r="DR112" s="58"/>
      <c r="DS112" s="58"/>
      <c r="DT112" s="58"/>
      <c r="DU112" s="58"/>
      <c r="DV112" s="58"/>
      <c r="DW112" s="58"/>
      <c r="DX112" s="58"/>
      <c r="DY112" s="58"/>
      <c r="DZ112" s="58"/>
      <c r="EA112" s="58"/>
      <c r="EB112" s="58"/>
      <c r="EC112" s="58"/>
      <c r="ED112" s="58"/>
    </row>
    <row r="113" spans="1:134" x14ac:dyDescent="0.25">
      <c r="A113" s="58"/>
      <c r="B113" s="69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  <c r="DC113" s="58"/>
      <c r="DD113" s="58"/>
      <c r="DE113" s="58"/>
      <c r="DF113" s="58"/>
      <c r="DG113" s="58"/>
      <c r="DH113" s="58"/>
      <c r="DI113" s="58"/>
      <c r="DJ113" s="58"/>
      <c r="DK113" s="58"/>
      <c r="DL113" s="58"/>
      <c r="DM113" s="58"/>
      <c r="DN113" s="58"/>
      <c r="DO113" s="58"/>
      <c r="DP113" s="58"/>
      <c r="DQ113" s="58"/>
      <c r="DR113" s="58"/>
      <c r="DS113" s="58"/>
      <c r="DT113" s="58"/>
      <c r="DU113" s="58"/>
      <c r="DV113" s="58"/>
      <c r="DW113" s="58"/>
      <c r="DX113" s="58"/>
      <c r="DY113" s="58"/>
      <c r="DZ113" s="58"/>
      <c r="EA113" s="58"/>
      <c r="EB113" s="58"/>
      <c r="EC113" s="58"/>
      <c r="ED113" s="58"/>
    </row>
    <row r="114" spans="1:134" x14ac:dyDescent="0.25">
      <c r="A114" s="58"/>
      <c r="B114" s="69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8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8"/>
      <c r="EC114" s="58"/>
      <c r="ED114" s="58"/>
    </row>
    <row r="115" spans="1:134" x14ac:dyDescent="0.25">
      <c r="A115" s="58"/>
      <c r="B115" s="69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  <c r="DC115" s="58"/>
      <c r="DD115" s="58"/>
      <c r="DE115" s="58"/>
      <c r="DF115" s="58"/>
      <c r="DG115" s="58"/>
      <c r="DH115" s="58"/>
      <c r="DI115" s="58"/>
      <c r="DJ115" s="58"/>
      <c r="DK115" s="58"/>
      <c r="DL115" s="58"/>
      <c r="DM115" s="58"/>
      <c r="DN115" s="58"/>
      <c r="DO115" s="58"/>
      <c r="DP115" s="58"/>
      <c r="DQ115" s="58"/>
      <c r="DR115" s="58"/>
      <c r="DS115" s="58"/>
      <c r="DT115" s="58"/>
      <c r="DU115" s="58"/>
      <c r="DV115" s="58"/>
      <c r="DW115" s="58"/>
      <c r="DX115" s="58"/>
      <c r="DY115" s="58"/>
      <c r="DZ115" s="58"/>
      <c r="EA115" s="58"/>
      <c r="EB115" s="58"/>
      <c r="EC115" s="58"/>
      <c r="ED115" s="58"/>
    </row>
    <row r="116" spans="1:134" x14ac:dyDescent="0.25">
      <c r="A116" s="58"/>
      <c r="B116" s="69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</row>
    <row r="117" spans="1:134" x14ac:dyDescent="0.25">
      <c r="A117" s="58"/>
      <c r="B117" s="69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</row>
    <row r="118" spans="1:134" x14ac:dyDescent="0.25">
      <c r="A118" s="58"/>
      <c r="B118" s="69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</row>
    <row r="119" spans="1:134" x14ac:dyDescent="0.25">
      <c r="A119" s="58"/>
      <c r="B119" s="69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C119" s="58"/>
      <c r="ED119" s="58"/>
    </row>
    <row r="120" spans="1:134" x14ac:dyDescent="0.25">
      <c r="A120" s="58"/>
      <c r="B120" s="69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8"/>
      <c r="EC120" s="58"/>
      <c r="ED120" s="58"/>
    </row>
    <row r="121" spans="1:134" x14ac:dyDescent="0.25">
      <c r="A121" s="58"/>
      <c r="B121" s="69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  <c r="DC121" s="58"/>
      <c r="DD121" s="58"/>
      <c r="DE121" s="58"/>
      <c r="DF121" s="58"/>
      <c r="DG121" s="58"/>
      <c r="DH121" s="58"/>
      <c r="DI121" s="58"/>
      <c r="DJ121" s="58"/>
      <c r="DK121" s="58"/>
      <c r="DL121" s="58"/>
      <c r="DM121" s="58"/>
      <c r="DN121" s="58"/>
      <c r="DO121" s="58"/>
      <c r="DP121" s="58"/>
      <c r="DQ121" s="58"/>
      <c r="DR121" s="58"/>
      <c r="DS121" s="58"/>
      <c r="DT121" s="58"/>
      <c r="DU121" s="58"/>
      <c r="DV121" s="58"/>
      <c r="DW121" s="58"/>
      <c r="DX121" s="58"/>
      <c r="DY121" s="58"/>
      <c r="DZ121" s="58"/>
      <c r="EA121" s="58"/>
      <c r="EB121" s="58"/>
      <c r="EC121" s="58"/>
      <c r="ED121" s="58"/>
    </row>
    <row r="122" spans="1:134" x14ac:dyDescent="0.25">
      <c r="A122" s="58"/>
      <c r="B122" s="69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  <c r="DC122" s="58"/>
      <c r="DD122" s="58"/>
      <c r="DE122" s="58"/>
      <c r="DF122" s="58"/>
      <c r="DG122" s="58"/>
      <c r="DH122" s="58"/>
      <c r="DI122" s="58"/>
      <c r="DJ122" s="58"/>
      <c r="DK122" s="58"/>
      <c r="DL122" s="58"/>
      <c r="DM122" s="58"/>
      <c r="DN122" s="58"/>
      <c r="DO122" s="58"/>
      <c r="DP122" s="58"/>
      <c r="DQ122" s="58"/>
      <c r="DR122" s="58"/>
      <c r="DS122" s="58"/>
      <c r="DT122" s="58"/>
      <c r="DU122" s="58"/>
      <c r="DV122" s="58"/>
      <c r="DW122" s="58"/>
      <c r="DX122" s="58"/>
      <c r="DY122" s="58"/>
      <c r="DZ122" s="58"/>
      <c r="EA122" s="58"/>
      <c r="EB122" s="58"/>
      <c r="EC122" s="58"/>
      <c r="ED122" s="58"/>
    </row>
    <row r="123" spans="1:134" x14ac:dyDescent="0.25">
      <c r="A123" s="58"/>
      <c r="B123" s="69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  <c r="DC123" s="58"/>
      <c r="DD123" s="58"/>
      <c r="DE123" s="58"/>
      <c r="DF123" s="58"/>
      <c r="DG123" s="58"/>
      <c r="DH123" s="58"/>
      <c r="DI123" s="58"/>
      <c r="DJ123" s="58"/>
      <c r="DK123" s="58"/>
      <c r="DL123" s="58"/>
      <c r="DM123" s="58"/>
      <c r="DN123" s="58"/>
      <c r="DO123" s="58"/>
      <c r="DP123" s="58"/>
      <c r="DQ123" s="58"/>
      <c r="DR123" s="58"/>
      <c r="DS123" s="58"/>
      <c r="DT123" s="58"/>
      <c r="DU123" s="58"/>
      <c r="DV123" s="58"/>
      <c r="DW123" s="58"/>
      <c r="DX123" s="58"/>
      <c r="DY123" s="58"/>
      <c r="DZ123" s="58"/>
      <c r="EA123" s="58"/>
      <c r="EB123" s="58"/>
      <c r="EC123" s="58"/>
      <c r="ED123" s="58"/>
    </row>
    <row r="124" spans="1:134" x14ac:dyDescent="0.25">
      <c r="A124" s="58"/>
      <c r="B124" s="69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  <c r="DC124" s="58"/>
      <c r="DD124" s="58"/>
      <c r="DE124" s="58"/>
      <c r="DF124" s="58"/>
      <c r="DG124" s="58"/>
      <c r="DH124" s="58"/>
      <c r="DI124" s="58"/>
      <c r="DJ124" s="58"/>
      <c r="DK124" s="58"/>
      <c r="DL124" s="58"/>
      <c r="DM124" s="58"/>
      <c r="DN124" s="58"/>
      <c r="DO124" s="58"/>
      <c r="DP124" s="58"/>
      <c r="DQ124" s="58"/>
      <c r="DR124" s="58"/>
      <c r="DS124" s="58"/>
      <c r="DT124" s="58"/>
      <c r="DU124" s="58"/>
      <c r="DV124" s="58"/>
      <c r="DW124" s="58"/>
      <c r="DX124" s="58"/>
      <c r="DY124" s="58"/>
      <c r="DZ124" s="58"/>
      <c r="EA124" s="58"/>
      <c r="EB124" s="58"/>
      <c r="EC124" s="58"/>
      <c r="ED124" s="58"/>
    </row>
    <row r="125" spans="1:134" x14ac:dyDescent="0.25">
      <c r="A125" s="58"/>
      <c r="B125" s="69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</row>
    <row r="126" spans="1:134" x14ac:dyDescent="0.25">
      <c r="A126" s="58"/>
      <c r="B126" s="69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</row>
    <row r="127" spans="1:134" x14ac:dyDescent="0.25">
      <c r="A127" s="58"/>
      <c r="B127" s="69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</row>
    <row r="128" spans="1:134" x14ac:dyDescent="0.25">
      <c r="A128" s="58"/>
      <c r="B128" s="69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8"/>
      <c r="DV128" s="58"/>
      <c r="DW128" s="58"/>
      <c r="DX128" s="58"/>
      <c r="DY128" s="58"/>
      <c r="DZ128" s="58"/>
      <c r="EA128" s="58"/>
      <c r="EB128" s="58"/>
      <c r="EC128" s="58"/>
      <c r="ED128" s="58"/>
    </row>
    <row r="129" spans="1:134" x14ac:dyDescent="0.25">
      <c r="A129" s="58"/>
      <c r="B129" s="69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  <c r="DC129" s="58"/>
      <c r="DD129" s="58"/>
      <c r="DE129" s="58"/>
      <c r="DF129" s="58"/>
      <c r="DG129" s="58"/>
      <c r="DH129" s="58"/>
      <c r="DI129" s="58"/>
      <c r="DJ129" s="58"/>
      <c r="DK129" s="58"/>
      <c r="DL129" s="58"/>
      <c r="DM129" s="58"/>
      <c r="DN129" s="58"/>
      <c r="DO129" s="58"/>
      <c r="DP129" s="58"/>
      <c r="DQ129" s="58"/>
      <c r="DR129" s="58"/>
      <c r="DS129" s="58"/>
      <c r="DT129" s="58"/>
      <c r="DU129" s="58"/>
      <c r="DV129" s="58"/>
      <c r="DW129" s="58"/>
      <c r="DX129" s="58"/>
      <c r="DY129" s="58"/>
      <c r="DZ129" s="58"/>
      <c r="EA129" s="58"/>
      <c r="EB129" s="58"/>
      <c r="EC129" s="58"/>
      <c r="ED129" s="58"/>
    </row>
    <row r="130" spans="1:134" x14ac:dyDescent="0.25">
      <c r="A130" s="58"/>
      <c r="B130" s="69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8"/>
      <c r="DV130" s="58"/>
      <c r="DW130" s="58"/>
      <c r="DX130" s="58"/>
      <c r="DY130" s="58"/>
      <c r="DZ130" s="58"/>
      <c r="EA130" s="58"/>
      <c r="EB130" s="58"/>
      <c r="EC130" s="58"/>
      <c r="ED130" s="58"/>
    </row>
    <row r="131" spans="1:134" x14ac:dyDescent="0.25">
      <c r="A131" s="58"/>
      <c r="B131" s="69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58"/>
      <c r="DY131" s="58"/>
      <c r="DZ131" s="58"/>
      <c r="EA131" s="58"/>
      <c r="EB131" s="58"/>
      <c r="EC131" s="58"/>
      <c r="ED131" s="58"/>
    </row>
    <row r="132" spans="1:134" x14ac:dyDescent="0.25">
      <c r="A132" s="58"/>
      <c r="B132" s="69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8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8"/>
      <c r="EC132" s="58"/>
      <c r="ED132" s="58"/>
    </row>
    <row r="133" spans="1:134" x14ac:dyDescent="0.25">
      <c r="A133" s="58"/>
      <c r="B133" s="69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8"/>
      <c r="BY133" s="58"/>
      <c r="BZ133" s="58"/>
      <c r="CA133" s="58"/>
      <c r="CB133" s="58"/>
      <c r="CC133" s="58"/>
      <c r="CD133" s="58"/>
      <c r="CE133" s="58"/>
      <c r="CF133" s="58"/>
      <c r="CG133" s="58"/>
      <c r="CH133" s="58"/>
      <c r="CI133" s="58"/>
      <c r="CJ133" s="58"/>
      <c r="CK133" s="58"/>
      <c r="CL133" s="58"/>
      <c r="CM133" s="58"/>
      <c r="CN133" s="58"/>
      <c r="CO133" s="58"/>
      <c r="CP133" s="58"/>
      <c r="CQ133" s="58"/>
      <c r="CR133" s="58"/>
      <c r="CS133" s="58"/>
      <c r="CT133" s="58"/>
      <c r="CU133" s="58"/>
      <c r="CV133" s="58"/>
      <c r="CW133" s="58"/>
      <c r="CX133" s="58"/>
      <c r="CY133" s="58"/>
      <c r="CZ133" s="58"/>
      <c r="DA133" s="58"/>
      <c r="DB133" s="58"/>
      <c r="DC133" s="58"/>
      <c r="DD133" s="58"/>
      <c r="DE133" s="58"/>
      <c r="DF133" s="58"/>
      <c r="DG133" s="58"/>
      <c r="DH133" s="58"/>
      <c r="DI133" s="58"/>
      <c r="DJ133" s="58"/>
      <c r="DK133" s="58"/>
      <c r="DL133" s="58"/>
      <c r="DM133" s="58"/>
      <c r="DN133" s="58"/>
      <c r="DO133" s="58"/>
      <c r="DP133" s="58"/>
      <c r="DQ133" s="58"/>
      <c r="DR133" s="58"/>
      <c r="DS133" s="58"/>
      <c r="DT133" s="58"/>
      <c r="DU133" s="58"/>
      <c r="DV133" s="58"/>
      <c r="DW133" s="58"/>
      <c r="DX133" s="58"/>
      <c r="DY133" s="58"/>
      <c r="DZ133" s="58"/>
      <c r="EA133" s="58"/>
      <c r="EB133" s="58"/>
      <c r="EC133" s="58"/>
      <c r="ED133" s="58"/>
    </row>
    <row r="134" spans="1:134" x14ac:dyDescent="0.25">
      <c r="A134" s="58"/>
      <c r="B134" s="69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8"/>
      <c r="BY134" s="58"/>
      <c r="BZ134" s="58"/>
      <c r="CA134" s="58"/>
      <c r="CB134" s="58"/>
      <c r="CC134" s="58"/>
      <c r="CD134" s="58"/>
      <c r="CE134" s="58"/>
      <c r="CF134" s="58"/>
      <c r="CG134" s="58"/>
      <c r="CH134" s="58"/>
      <c r="CI134" s="58"/>
      <c r="CJ134" s="58"/>
      <c r="CK134" s="58"/>
      <c r="CL134" s="58"/>
      <c r="CM134" s="58"/>
      <c r="CN134" s="58"/>
      <c r="CO134" s="58"/>
      <c r="CP134" s="58"/>
      <c r="CQ134" s="58"/>
      <c r="CR134" s="58"/>
      <c r="CS134" s="58"/>
      <c r="CT134" s="58"/>
      <c r="CU134" s="58"/>
      <c r="CV134" s="58"/>
      <c r="CW134" s="58"/>
      <c r="CX134" s="58"/>
      <c r="CY134" s="58"/>
      <c r="CZ134" s="58"/>
      <c r="DA134" s="58"/>
      <c r="DB134" s="58"/>
      <c r="DC134" s="58"/>
      <c r="DD134" s="58"/>
      <c r="DE134" s="58"/>
      <c r="DF134" s="58"/>
      <c r="DG134" s="58"/>
      <c r="DH134" s="58"/>
      <c r="DI134" s="58"/>
      <c r="DJ134" s="58"/>
      <c r="DK134" s="58"/>
      <c r="DL134" s="58"/>
      <c r="DM134" s="58"/>
      <c r="DN134" s="58"/>
      <c r="DO134" s="58"/>
      <c r="DP134" s="58"/>
      <c r="DQ134" s="58"/>
      <c r="DR134" s="58"/>
      <c r="DS134" s="58"/>
      <c r="DT134" s="58"/>
      <c r="DU134" s="58"/>
      <c r="DV134" s="58"/>
      <c r="DW134" s="58"/>
      <c r="DX134" s="58"/>
      <c r="DY134" s="58"/>
      <c r="DZ134" s="58"/>
      <c r="EA134" s="58"/>
      <c r="EB134" s="58"/>
      <c r="EC134" s="58"/>
      <c r="ED134" s="58"/>
    </row>
    <row r="135" spans="1:134" x14ac:dyDescent="0.25">
      <c r="A135" s="58"/>
      <c r="B135" s="69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  <c r="CD135" s="58"/>
      <c r="CE135" s="58"/>
      <c r="CF135" s="58"/>
      <c r="CG135" s="58"/>
      <c r="CH135" s="58"/>
      <c r="CI135" s="58"/>
      <c r="CJ135" s="58"/>
      <c r="CK135" s="58"/>
      <c r="CL135" s="58"/>
      <c r="CM135" s="58"/>
      <c r="CN135" s="58"/>
      <c r="CO135" s="58"/>
      <c r="CP135" s="58"/>
      <c r="CQ135" s="58"/>
      <c r="CR135" s="58"/>
      <c r="CS135" s="58"/>
      <c r="CT135" s="58"/>
      <c r="CU135" s="58"/>
      <c r="CV135" s="58"/>
      <c r="CW135" s="58"/>
      <c r="CX135" s="58"/>
      <c r="CY135" s="58"/>
      <c r="CZ135" s="58"/>
      <c r="DA135" s="58"/>
      <c r="DB135" s="58"/>
      <c r="DC135" s="58"/>
      <c r="DD135" s="58"/>
      <c r="DE135" s="58"/>
      <c r="DF135" s="58"/>
      <c r="DG135" s="58"/>
      <c r="DH135" s="58"/>
      <c r="DI135" s="58"/>
      <c r="DJ135" s="58"/>
      <c r="DK135" s="58"/>
      <c r="DL135" s="58"/>
      <c r="DM135" s="58"/>
      <c r="DN135" s="58"/>
      <c r="DO135" s="58"/>
      <c r="DP135" s="58"/>
      <c r="DQ135" s="58"/>
      <c r="DR135" s="58"/>
      <c r="DS135" s="58"/>
      <c r="DT135" s="58"/>
      <c r="DU135" s="58"/>
      <c r="DV135" s="58"/>
      <c r="DW135" s="58"/>
      <c r="DX135" s="58"/>
      <c r="DY135" s="58"/>
      <c r="DZ135" s="58"/>
      <c r="EA135" s="58"/>
      <c r="EB135" s="58"/>
      <c r="EC135" s="58"/>
      <c r="ED135" s="58"/>
    </row>
    <row r="136" spans="1:134" x14ac:dyDescent="0.25">
      <c r="A136" s="58"/>
      <c r="B136" s="69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8"/>
      <c r="CD136" s="58"/>
      <c r="CE136" s="58"/>
      <c r="CF136" s="58"/>
      <c r="CG136" s="58"/>
      <c r="CH136" s="58"/>
      <c r="CI136" s="58"/>
      <c r="CJ136" s="58"/>
      <c r="CK136" s="58"/>
      <c r="CL136" s="58"/>
      <c r="CM136" s="58"/>
      <c r="CN136" s="58"/>
      <c r="CO136" s="58"/>
      <c r="CP136" s="58"/>
      <c r="CQ136" s="58"/>
      <c r="CR136" s="58"/>
      <c r="CS136" s="58"/>
      <c r="CT136" s="58"/>
      <c r="CU136" s="58"/>
      <c r="CV136" s="58"/>
      <c r="CW136" s="58"/>
      <c r="CX136" s="58"/>
      <c r="CY136" s="58"/>
      <c r="CZ136" s="58"/>
      <c r="DA136" s="58"/>
      <c r="DB136" s="58"/>
      <c r="DC136" s="58"/>
      <c r="DD136" s="58"/>
      <c r="DE136" s="58"/>
      <c r="DF136" s="58"/>
      <c r="DG136" s="58"/>
      <c r="DH136" s="58"/>
      <c r="DI136" s="58"/>
      <c r="DJ136" s="58"/>
      <c r="DK136" s="58"/>
      <c r="DL136" s="58"/>
      <c r="DM136" s="58"/>
      <c r="DN136" s="58"/>
      <c r="DO136" s="58"/>
      <c r="DP136" s="58"/>
      <c r="DQ136" s="58"/>
      <c r="DR136" s="58"/>
      <c r="DS136" s="58"/>
      <c r="DT136" s="58"/>
      <c r="DU136" s="58"/>
      <c r="DV136" s="58"/>
      <c r="DW136" s="58"/>
      <c r="DX136" s="58"/>
      <c r="DY136" s="58"/>
      <c r="DZ136" s="58"/>
      <c r="EA136" s="58"/>
      <c r="EB136" s="58"/>
      <c r="EC136" s="58"/>
      <c r="ED136" s="58"/>
    </row>
    <row r="137" spans="1:134" x14ac:dyDescent="0.25">
      <c r="A137" s="58"/>
      <c r="B137" s="69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8"/>
      <c r="CD137" s="58"/>
      <c r="CE137" s="58"/>
      <c r="CF137" s="58"/>
      <c r="CG137" s="58"/>
      <c r="CH137" s="58"/>
      <c r="CI137" s="58"/>
      <c r="CJ137" s="58"/>
      <c r="CK137" s="58"/>
      <c r="CL137" s="58"/>
      <c r="CM137" s="58"/>
      <c r="CN137" s="58"/>
      <c r="CO137" s="58"/>
      <c r="CP137" s="58"/>
      <c r="CQ137" s="58"/>
      <c r="CR137" s="58"/>
      <c r="CS137" s="58"/>
      <c r="CT137" s="58"/>
      <c r="CU137" s="58"/>
      <c r="CV137" s="58"/>
      <c r="CW137" s="58"/>
      <c r="CX137" s="58"/>
      <c r="CY137" s="58"/>
      <c r="CZ137" s="58"/>
      <c r="DA137" s="58"/>
      <c r="DB137" s="58"/>
      <c r="DC137" s="58"/>
      <c r="DD137" s="58"/>
      <c r="DE137" s="58"/>
      <c r="DF137" s="58"/>
      <c r="DG137" s="58"/>
      <c r="DH137" s="58"/>
      <c r="DI137" s="58"/>
      <c r="DJ137" s="58"/>
      <c r="DK137" s="58"/>
      <c r="DL137" s="58"/>
      <c r="DM137" s="58"/>
      <c r="DN137" s="58"/>
      <c r="DO137" s="58"/>
      <c r="DP137" s="58"/>
      <c r="DQ137" s="58"/>
      <c r="DR137" s="58"/>
      <c r="DS137" s="58"/>
      <c r="DT137" s="58"/>
      <c r="DU137" s="58"/>
      <c r="DV137" s="58"/>
      <c r="DW137" s="58"/>
      <c r="DX137" s="58"/>
      <c r="DY137" s="58"/>
      <c r="DZ137" s="58"/>
      <c r="EA137" s="58"/>
      <c r="EB137" s="58"/>
      <c r="EC137" s="58"/>
      <c r="ED137" s="58"/>
    </row>
    <row r="138" spans="1:134" x14ac:dyDescent="0.25">
      <c r="A138" s="58"/>
      <c r="B138" s="69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8"/>
      <c r="CH138" s="58"/>
      <c r="CI138" s="58"/>
      <c r="CJ138" s="58"/>
      <c r="CK138" s="58"/>
      <c r="CL138" s="58"/>
      <c r="CM138" s="58"/>
      <c r="CN138" s="58"/>
      <c r="CO138" s="58"/>
      <c r="CP138" s="58"/>
      <c r="CQ138" s="58"/>
      <c r="CR138" s="58"/>
      <c r="CS138" s="58"/>
      <c r="CT138" s="58"/>
      <c r="CU138" s="58"/>
      <c r="CV138" s="58"/>
      <c r="CW138" s="58"/>
      <c r="CX138" s="58"/>
      <c r="CY138" s="58"/>
      <c r="CZ138" s="58"/>
      <c r="DA138" s="58"/>
      <c r="DB138" s="58"/>
      <c r="DC138" s="58"/>
      <c r="DD138" s="58"/>
      <c r="DE138" s="58"/>
      <c r="DF138" s="58"/>
      <c r="DG138" s="58"/>
      <c r="DH138" s="58"/>
      <c r="DI138" s="58"/>
      <c r="DJ138" s="58"/>
      <c r="DK138" s="58"/>
      <c r="DL138" s="58"/>
      <c r="DM138" s="58"/>
      <c r="DN138" s="58"/>
      <c r="DO138" s="58"/>
      <c r="DP138" s="58"/>
      <c r="DQ138" s="58"/>
      <c r="DR138" s="58"/>
      <c r="DS138" s="58"/>
      <c r="DT138" s="58"/>
      <c r="DU138" s="58"/>
      <c r="DV138" s="58"/>
      <c r="DW138" s="58"/>
      <c r="DX138" s="58"/>
      <c r="DY138" s="58"/>
      <c r="DZ138" s="58"/>
      <c r="EA138" s="58"/>
      <c r="EB138" s="58"/>
      <c r="EC138" s="58"/>
      <c r="ED138" s="58"/>
    </row>
    <row r="139" spans="1:134" x14ac:dyDescent="0.25">
      <c r="A139" s="58"/>
      <c r="B139" s="69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  <c r="CH139" s="58"/>
      <c r="CI139" s="58"/>
      <c r="CJ139" s="58"/>
      <c r="CK139" s="58"/>
      <c r="CL139" s="58"/>
      <c r="CM139" s="58"/>
      <c r="CN139" s="58"/>
      <c r="CO139" s="58"/>
      <c r="CP139" s="58"/>
      <c r="CQ139" s="58"/>
      <c r="CR139" s="58"/>
      <c r="CS139" s="58"/>
      <c r="CT139" s="58"/>
      <c r="CU139" s="58"/>
      <c r="CV139" s="58"/>
      <c r="CW139" s="58"/>
      <c r="CX139" s="58"/>
      <c r="CY139" s="58"/>
      <c r="CZ139" s="58"/>
      <c r="DA139" s="58"/>
      <c r="DB139" s="58"/>
      <c r="DC139" s="58"/>
      <c r="DD139" s="58"/>
      <c r="DE139" s="58"/>
      <c r="DF139" s="58"/>
      <c r="DG139" s="58"/>
      <c r="DH139" s="58"/>
      <c r="DI139" s="58"/>
      <c r="DJ139" s="58"/>
      <c r="DK139" s="58"/>
      <c r="DL139" s="58"/>
      <c r="DM139" s="58"/>
      <c r="DN139" s="58"/>
      <c r="DO139" s="58"/>
      <c r="DP139" s="58"/>
      <c r="DQ139" s="58"/>
      <c r="DR139" s="58"/>
      <c r="DS139" s="58"/>
      <c r="DT139" s="58"/>
      <c r="DU139" s="58"/>
      <c r="DV139" s="58"/>
      <c r="DW139" s="58"/>
      <c r="DX139" s="58"/>
      <c r="DY139" s="58"/>
      <c r="DZ139" s="58"/>
      <c r="EA139" s="58"/>
      <c r="EB139" s="58"/>
      <c r="EC139" s="58"/>
      <c r="ED139" s="58"/>
    </row>
    <row r="140" spans="1:134" x14ac:dyDescent="0.25">
      <c r="A140" s="58"/>
      <c r="B140" s="69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8"/>
      <c r="BY140" s="58"/>
      <c r="BZ140" s="58"/>
      <c r="CA140" s="58"/>
      <c r="CB140" s="58"/>
      <c r="CC140" s="58"/>
      <c r="CD140" s="58"/>
      <c r="CE140" s="58"/>
      <c r="CF140" s="58"/>
      <c r="CG140" s="58"/>
      <c r="CH140" s="58"/>
      <c r="CI140" s="58"/>
      <c r="CJ140" s="58"/>
      <c r="CK140" s="58"/>
      <c r="CL140" s="58"/>
      <c r="CM140" s="58"/>
      <c r="CN140" s="58"/>
      <c r="CO140" s="58"/>
      <c r="CP140" s="58"/>
      <c r="CQ140" s="58"/>
      <c r="CR140" s="58"/>
      <c r="CS140" s="58"/>
      <c r="CT140" s="58"/>
      <c r="CU140" s="58"/>
      <c r="CV140" s="58"/>
      <c r="CW140" s="58"/>
      <c r="CX140" s="58"/>
      <c r="CY140" s="58"/>
      <c r="CZ140" s="58"/>
      <c r="DA140" s="58"/>
      <c r="DB140" s="58"/>
      <c r="DC140" s="58"/>
      <c r="DD140" s="58"/>
      <c r="DE140" s="58"/>
      <c r="DF140" s="58"/>
      <c r="DG140" s="58"/>
      <c r="DH140" s="58"/>
      <c r="DI140" s="58"/>
      <c r="DJ140" s="58"/>
      <c r="DK140" s="58"/>
      <c r="DL140" s="58"/>
      <c r="DM140" s="58"/>
      <c r="DN140" s="58"/>
      <c r="DO140" s="58"/>
      <c r="DP140" s="58"/>
      <c r="DQ140" s="58"/>
      <c r="DR140" s="58"/>
      <c r="DS140" s="58"/>
      <c r="DT140" s="58"/>
      <c r="DU140" s="58"/>
      <c r="DV140" s="58"/>
      <c r="DW140" s="58"/>
      <c r="DX140" s="58"/>
      <c r="DY140" s="58"/>
      <c r="DZ140" s="58"/>
      <c r="EA140" s="58"/>
      <c r="EB140" s="58"/>
      <c r="EC140" s="58"/>
      <c r="ED140" s="58"/>
    </row>
    <row r="141" spans="1:134" x14ac:dyDescent="0.25">
      <c r="B141" s="64"/>
      <c r="C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6"/>
      <c r="AY141" s="65"/>
      <c r="AZ141" s="67"/>
      <c r="BA141" s="67"/>
      <c r="BB141" s="67"/>
      <c r="BC141" s="67"/>
      <c r="BD141" s="67"/>
      <c r="BE141" s="67"/>
      <c r="BF141" s="65"/>
      <c r="BG141" s="65"/>
      <c r="BH141" s="65"/>
      <c r="BI141" s="65"/>
      <c r="BJ141" s="66"/>
      <c r="BK141" s="65"/>
      <c r="BL141" s="67"/>
      <c r="BM141" s="67"/>
      <c r="BN141" s="67"/>
      <c r="BO141" s="67"/>
      <c r="BP141" s="67"/>
      <c r="BQ141" s="67"/>
      <c r="BR141" s="65"/>
      <c r="BS141" s="65"/>
      <c r="BT141" s="65"/>
      <c r="BU141" s="65"/>
      <c r="BV141" s="66"/>
      <c r="BW141" s="65"/>
      <c r="BX141" s="67"/>
      <c r="BY141" s="67"/>
      <c r="BZ141" s="67"/>
      <c r="CA141" s="67"/>
      <c r="CB141" s="67"/>
      <c r="CC141" s="67"/>
      <c r="CD141" s="65"/>
      <c r="CE141" s="65"/>
      <c r="CF141" s="65"/>
      <c r="CG141" s="65"/>
      <c r="CH141" s="66"/>
      <c r="CI141" s="65"/>
      <c r="CJ141" s="67"/>
      <c r="CK141" s="67"/>
      <c r="CL141" s="67"/>
      <c r="CM141" s="67"/>
      <c r="CN141" s="67"/>
      <c r="CO141" s="67"/>
      <c r="CP141" s="65"/>
      <c r="CQ141" s="65"/>
      <c r="CR141" s="65"/>
      <c r="CS141" s="65"/>
      <c r="CT141" s="66"/>
      <c r="CU141" s="65"/>
      <c r="CV141" s="67"/>
      <c r="CW141" s="67"/>
      <c r="CX141" s="67"/>
      <c r="CY141" s="67"/>
      <c r="CZ141" s="67"/>
      <c r="DA141" s="67"/>
      <c r="DB141" s="65"/>
      <c r="DC141" s="65"/>
      <c r="DD141" s="65"/>
      <c r="DE141" s="65"/>
      <c r="DF141" s="66"/>
      <c r="DG141" s="65"/>
      <c r="DH141" s="67"/>
      <c r="DI141" s="67"/>
      <c r="DJ141" s="67"/>
      <c r="DK141" s="67"/>
      <c r="DL141" s="67"/>
      <c r="DM141" s="67"/>
      <c r="DR141" s="68"/>
      <c r="DS141" s="70"/>
    </row>
  </sheetData>
  <mergeCells count="121">
    <mergeCell ref="I1:I6"/>
    <mergeCell ref="J1:J6"/>
    <mergeCell ref="K1:K6"/>
    <mergeCell ref="L1:L6"/>
    <mergeCell ref="M1:M6"/>
    <mergeCell ref="D1:D6"/>
    <mergeCell ref="E1:E6"/>
    <mergeCell ref="O1:Y1"/>
    <mergeCell ref="AX1:DQ1"/>
    <mergeCell ref="O2:O6"/>
    <mergeCell ref="P2:U2"/>
    <mergeCell ref="V2:V6"/>
    <mergeCell ref="W2:W6"/>
    <mergeCell ref="X2:X6"/>
    <mergeCell ref="Y2:Y6"/>
    <mergeCell ref="AX2:BU2"/>
    <mergeCell ref="BV2:CS2"/>
    <mergeCell ref="CT2:DQ2"/>
    <mergeCell ref="P3:P6"/>
    <mergeCell ref="Q3:Q6"/>
    <mergeCell ref="R3:R6"/>
    <mergeCell ref="S3:S6"/>
    <mergeCell ref="T3:T6"/>
    <mergeCell ref="DO5:DO6"/>
    <mergeCell ref="DP5:DP6"/>
    <mergeCell ref="CT3:DE3"/>
    <mergeCell ref="DF3:DQ3"/>
    <mergeCell ref="AX4:AX6"/>
    <mergeCell ref="AY4:BI4"/>
    <mergeCell ref="BJ4:BJ6"/>
    <mergeCell ref="BK4:BU4"/>
    <mergeCell ref="BV4:BV6"/>
    <mergeCell ref="BW4:CG4"/>
    <mergeCell ref="CH4:CH6"/>
    <mergeCell ref="AY5:AY6"/>
    <mergeCell ref="AZ5:BE5"/>
    <mergeCell ref="BF5:BF6"/>
    <mergeCell ref="BG5:BG6"/>
    <mergeCell ref="BH5:BH6"/>
    <mergeCell ref="CI4:CS4"/>
    <mergeCell ref="CT4:CT6"/>
    <mergeCell ref="BV3:CG3"/>
    <mergeCell ref="CH3:CS3"/>
    <mergeCell ref="A65:A66"/>
    <mergeCell ref="B65:B66"/>
    <mergeCell ref="DE5:DE6"/>
    <mergeCell ref="DG5:DG6"/>
    <mergeCell ref="DH5:DM5"/>
    <mergeCell ref="CS5:CS6"/>
    <mergeCell ref="CU5:CU6"/>
    <mergeCell ref="CV5:DA5"/>
    <mergeCell ref="DB5:DB6"/>
    <mergeCell ref="DC5:DC6"/>
    <mergeCell ref="DD5:DD6"/>
    <mergeCell ref="CG5:CG6"/>
    <mergeCell ref="CI5:CI6"/>
    <mergeCell ref="CJ5:CO5"/>
    <mergeCell ref="CP5:CP6"/>
    <mergeCell ref="CQ5:CQ6"/>
    <mergeCell ref="DF4:DF6"/>
    <mergeCell ref="DG4:DQ4"/>
    <mergeCell ref="BK5:BK6"/>
    <mergeCell ref="BL5:BQ5"/>
    <mergeCell ref="BR5:BR6"/>
    <mergeCell ref="BS5:BS6"/>
    <mergeCell ref="BT5:BT6"/>
    <mergeCell ref="DQ5:DQ6"/>
    <mergeCell ref="A47:A48"/>
    <mergeCell ref="B47:B48"/>
    <mergeCell ref="A54:A55"/>
    <mergeCell ref="B54:B55"/>
    <mergeCell ref="DN5:DN6"/>
    <mergeCell ref="CR5:CR6"/>
    <mergeCell ref="BU5:BU6"/>
    <mergeCell ref="BW5:BW6"/>
    <mergeCell ref="BX5:CC5"/>
    <mergeCell ref="CD5:CD6"/>
    <mergeCell ref="CE5:CE6"/>
    <mergeCell ref="CF5:CF6"/>
    <mergeCell ref="BI5:BI6"/>
    <mergeCell ref="U3:U6"/>
    <mergeCell ref="AX3:BI3"/>
    <mergeCell ref="BJ3:BU3"/>
    <mergeCell ref="CU4:DE4"/>
    <mergeCell ref="N1:N6"/>
    <mergeCell ref="A1:A6"/>
    <mergeCell ref="B1:B6"/>
    <mergeCell ref="C1:C6"/>
    <mergeCell ref="F1:F6"/>
    <mergeCell ref="G1:G6"/>
    <mergeCell ref="H1:H6"/>
    <mergeCell ref="CT88:DE88"/>
    <mergeCell ref="DF88:DQ88"/>
    <mergeCell ref="A95:B95"/>
    <mergeCell ref="A72:A73"/>
    <mergeCell ref="B72:B73"/>
    <mergeCell ref="AX88:BI88"/>
    <mergeCell ref="BJ88:BU88"/>
    <mergeCell ref="BV88:CG88"/>
    <mergeCell ref="CH88:CS88"/>
    <mergeCell ref="AU5:AU6"/>
    <mergeCell ref="AV5:AV6"/>
    <mergeCell ref="AW5:AW6"/>
    <mergeCell ref="AL88:AW88"/>
    <mergeCell ref="Z88:AK88"/>
    <mergeCell ref="Z2:AW2"/>
    <mergeCell ref="Z3:AK3"/>
    <mergeCell ref="AL3:AW3"/>
    <mergeCell ref="Z4:Z6"/>
    <mergeCell ref="AA4:AK4"/>
    <mergeCell ref="AL4:AL6"/>
    <mergeCell ref="AM4:AW4"/>
    <mergeCell ref="AA5:AA6"/>
    <mergeCell ref="AB5:AG5"/>
    <mergeCell ref="AH5:AH6"/>
    <mergeCell ref="AI5:AI6"/>
    <mergeCell ref="AJ5:AJ6"/>
    <mergeCell ref="AK5:AK6"/>
    <mergeCell ref="AM5:AM6"/>
    <mergeCell ref="AN5:AS5"/>
    <mergeCell ref="AT5:AT6"/>
  </mergeCells>
  <phoneticPr fontId="16" type="noConversion"/>
  <conditionalFormatting sqref="L90:Z90 AB90:DQ90">
    <cfRule type="cellIs" dxfId="36" priority="56" operator="equal">
      <formula>FALSE</formula>
    </cfRule>
  </conditionalFormatting>
  <conditionalFormatting sqref="Z10:AV22 AX48:DQ53 AX55:DQ64 AY54:DQ54">
    <cfRule type="cellIs" dxfId="35" priority="13" operator="lessThan">
      <formula>0</formula>
    </cfRule>
  </conditionalFormatting>
  <conditionalFormatting sqref="Z24:AV25">
    <cfRule type="cellIs" dxfId="34" priority="12" operator="lessThan">
      <formula>0</formula>
    </cfRule>
  </conditionalFormatting>
  <conditionalFormatting sqref="Z88:AW88">
    <cfRule type="cellIs" dxfId="33" priority="45" operator="lessThan">
      <formula>0</formula>
    </cfRule>
  </conditionalFormatting>
  <conditionalFormatting sqref="Z7:DQ7 AX10:BI10 BK10:DQ10 AX11:DQ22 BJ65:DQ66 AX67:DQ71 DH72:DQ72 AX74:DQ78 AX79:BE79 BJ79:BQ79 BV79:CC79 CH79:DQ79 AX80:DQ83 AX85:DQ88">
    <cfRule type="cellIs" dxfId="32" priority="55" operator="lessThan">
      <formula>0</formula>
    </cfRule>
  </conditionalFormatting>
  <conditionalFormatting sqref="AA27:AK32">
    <cfRule type="cellIs" dxfId="31" priority="20" operator="lessThan">
      <formula>0</formula>
    </cfRule>
  </conditionalFormatting>
  <conditionalFormatting sqref="AA34:AK45">
    <cfRule type="cellIs" dxfId="30" priority="18" operator="lessThan">
      <formula>0</formula>
    </cfRule>
  </conditionalFormatting>
  <conditionalFormatting sqref="AB62:AG62">
    <cfRule type="cellIs" dxfId="27" priority="34" operator="lessThan">
      <formula>0</formula>
    </cfRule>
  </conditionalFormatting>
  <conditionalFormatting sqref="AB71:AG71">
    <cfRule type="cellIs" dxfId="24" priority="28" operator="lessThan">
      <formula>0</formula>
    </cfRule>
  </conditionalFormatting>
  <conditionalFormatting sqref="AM27:AW32">
    <cfRule type="cellIs" dxfId="21" priority="19" operator="lessThan">
      <formula>0</formula>
    </cfRule>
  </conditionalFormatting>
  <conditionalFormatting sqref="AM34:AW45">
    <cfRule type="cellIs" dxfId="20" priority="17" operator="lessThan">
      <formula>0</formula>
    </cfRule>
  </conditionalFormatting>
  <conditionalFormatting sqref="AN62:AS62">
    <cfRule type="cellIs" dxfId="17" priority="33" operator="lessThan">
      <formula>0</formula>
    </cfRule>
  </conditionalFormatting>
  <conditionalFormatting sqref="AN71:AS71">
    <cfRule type="cellIs" dxfId="14" priority="27" operator="lessThan">
      <formula>0</formula>
    </cfRule>
  </conditionalFormatting>
  <conditionalFormatting sqref="AX24:DQ45">
    <cfRule type="cellIs" dxfId="12" priority="43" operator="lessThan">
      <formula>0</formula>
    </cfRule>
  </conditionalFormatting>
  <conditionalFormatting sqref="DS1:DS1048576">
    <cfRule type="cellIs" dxfId="11" priority="57" operator="equal">
      <formula>FALSE</formula>
    </cfRule>
  </conditionalFormatting>
  <conditionalFormatting sqref="AM49:AW50">
    <cfRule type="cellIs" dxfId="10" priority="11" operator="lessThan">
      <formula>0</formula>
    </cfRule>
  </conditionalFormatting>
  <conditionalFormatting sqref="AM53:AW53">
    <cfRule type="cellIs" dxfId="9" priority="10" operator="lessThan">
      <formula>0</formula>
    </cfRule>
  </conditionalFormatting>
  <conditionalFormatting sqref="AM56:AW61">
    <cfRule type="cellIs" dxfId="8" priority="9" operator="lessThan">
      <formula>0</formula>
    </cfRule>
  </conditionalFormatting>
  <conditionalFormatting sqref="AM64:AW64">
    <cfRule type="cellIs" dxfId="7" priority="8" operator="lessThan">
      <formula>0</formula>
    </cfRule>
  </conditionalFormatting>
  <conditionalFormatting sqref="AM67:AW68">
    <cfRule type="cellIs" dxfId="6" priority="7" operator="lessThan">
      <formula>0</formula>
    </cfRule>
  </conditionalFormatting>
  <conditionalFormatting sqref="AM74:AW74">
    <cfRule type="cellIs" dxfId="5" priority="6" operator="lessThan">
      <formula>0</formula>
    </cfRule>
  </conditionalFormatting>
  <conditionalFormatting sqref="AM79:AW79">
    <cfRule type="cellIs" dxfId="4" priority="5" operator="lessThan">
      <formula>0</formula>
    </cfRule>
  </conditionalFormatting>
  <conditionalFormatting sqref="AA74:AK74 AA79:AK79">
    <cfRule type="cellIs" dxfId="3" priority="4" operator="lessThan">
      <formula>0</formula>
    </cfRule>
  </conditionalFormatting>
  <conditionalFormatting sqref="AA67:AK68 AA64:AK64">
    <cfRule type="cellIs" dxfId="2" priority="3" operator="lessThan">
      <formula>0</formula>
    </cfRule>
  </conditionalFormatting>
  <conditionalFormatting sqref="AA56:AK61 AA53:AK53">
    <cfRule type="cellIs" dxfId="1" priority="2" operator="lessThan">
      <formula>0</formula>
    </cfRule>
  </conditionalFormatting>
  <conditionalFormatting sqref="AA49:AK50">
    <cfRule type="cellIs" dxfId="0" priority="1" operator="lessThan">
      <formula>0</formula>
    </cfRule>
  </conditionalFormatting>
  <pageMargins left="0" right="0.11811023622047245" top="0.15748031496062992" bottom="0.15748031496062992" header="0.31496062992125984" footer="0.31496062992125984"/>
  <pageSetup paperSize="9" fitToHeight="0" orientation="portrait" r:id="rId1"/>
  <ignoredErrors>
    <ignoredError sqref="CI68 DG68 Q24:Q25 O23:Y23 AM23:AP23 AA26:AO26 L23:L2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Бюджет</vt:lpstr>
      <vt:lpstr>КУГ</vt:lpstr>
      <vt:lpstr>Титул</vt:lpstr>
      <vt:lpstr>Учебный план</vt:lpstr>
      <vt:lpstr>Бюджет!Область_печати</vt:lpstr>
      <vt:lpstr>КУГ!Область_печати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2025-06-04T10:35:34Z</cp:lastPrinted>
  <dcterms:created xsi:type="dcterms:W3CDTF">2025-02-17T04:52:39Z</dcterms:created>
  <dcterms:modified xsi:type="dcterms:W3CDTF">2026-08-28T11:09:11Z</dcterms:modified>
</cp:coreProperties>
</file>